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ragucci/Desktop/    desktop repository/                    Lellodisk/CONTRATTI/     correnti/     PNRR/MOST - centro Nazionale Mobilità sostenibile/bandi a cascata/running files/OneDrive_1_7-2-2024/"/>
    </mc:Choice>
  </mc:AlternateContent>
  <xr:revisionPtr revIDLastSave="0" documentId="13_ncr:1_{CD770F86-95F7-B94A-89F2-499B93D5B7B3}" xr6:coauthVersionLast="47" xr6:coauthVersionMax="47" xr10:uidLastSave="{00000000-0000-0000-0000-000000000000}"/>
  <bookViews>
    <workbookView xWindow="4280" yWindow="500" windowWidth="40060" windowHeight="22260" xr2:uid="{00000000-000D-0000-FFFF-FFFF00000000}"/>
  </bookViews>
  <sheets>
    <sheet name="Istruzioni di compilazione" sheetId="15" r:id="rId1"/>
    <sheet name="PIANO ECON-FIN per tipologia " sheetId="10" r:id="rId2"/>
    <sheet name="PIANO ECON-FIN per L.A." sheetId="6" r:id="rId3"/>
    <sheet name="Proponente" sheetId="12" r:id="rId4"/>
    <sheet name="campi_predef" sheetId="8" state="hidden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2" l="1"/>
  <c r="C18" i="12"/>
  <c r="D17" i="12" l="1"/>
  <c r="D16" i="12"/>
  <c r="D15" i="12"/>
  <c r="C15" i="12"/>
  <c r="D14" i="12"/>
  <c r="C17" i="12"/>
  <c r="C14" i="12"/>
  <c r="C13" i="10" l="1"/>
  <c r="C16" i="12" l="1"/>
  <c r="G15" i="10" l="1"/>
  <c r="H15" i="10"/>
  <c r="D12" i="12" l="1"/>
  <c r="D13" i="12" s="1"/>
  <c r="C12" i="12"/>
  <c r="C13" i="12" s="1"/>
  <c r="E11" i="12"/>
  <c r="E10" i="12"/>
  <c r="E9" i="12"/>
  <c r="C21" i="10" s="1"/>
  <c r="E8" i="12"/>
  <c r="C20" i="10" s="1"/>
  <c r="C23" i="10" l="1"/>
  <c r="C22" i="10"/>
  <c r="D22" i="10" s="1"/>
  <c r="D14" i="10"/>
  <c r="D15" i="10" s="1"/>
  <c r="D16" i="10"/>
  <c r="D23" i="10"/>
  <c r="E14" i="10"/>
  <c r="E15" i="10" s="1"/>
  <c r="E13" i="12"/>
  <c r="F11" i="12" s="1"/>
  <c r="E12" i="12"/>
  <c r="C24" i="10" s="1"/>
  <c r="F10" i="12" l="1"/>
  <c r="C25" i="10"/>
  <c r="F14" i="10"/>
  <c r="F15" i="10" s="1"/>
  <c r="E16" i="10"/>
  <c r="E18" i="12"/>
  <c r="F16" i="10" l="1"/>
  <c r="C26" i="10" s="1"/>
  <c r="E19" i="12"/>
  <c r="C27" i="10" s="1"/>
  <c r="H15" i="6"/>
  <c r="G16" i="6"/>
  <c r="D16" i="6"/>
  <c r="E16" i="6"/>
  <c r="F16" i="6"/>
  <c r="C16" i="6"/>
  <c r="E17" i="10" l="1"/>
  <c r="H16" i="6"/>
</calcChain>
</file>

<file path=xl/sharedStrings.xml><?xml version="1.0" encoding="utf-8"?>
<sst xmlns="http://schemas.openxmlformats.org/spreadsheetml/2006/main" count="73" uniqueCount="59">
  <si>
    <t>Tipologia Ente o Impresa</t>
  </si>
  <si>
    <t>Tipologia Attività</t>
  </si>
  <si>
    <t>% contributo</t>
  </si>
  <si>
    <t>Micro/Piccola impresa</t>
  </si>
  <si>
    <t>Ricerca industriale</t>
  </si>
  <si>
    <t>Sviluppo sperimentale</t>
  </si>
  <si>
    <t>Media impresa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</si>
  <si>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</si>
  <si>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</si>
  <si>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</si>
  <si>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</si>
  <si>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</si>
  <si>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</si>
  <si>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 xml:space="preserve">Voce di costo </t>
  </si>
  <si>
    <t>Personale  impiegato nelle attività</t>
  </si>
  <si>
    <t>Materiali e licenze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</si>
  <si>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</si>
  <si>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</si>
  <si>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</si>
  <si>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</si>
  <si>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</si>
  <si>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</si>
  <si>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</si>
  <si>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</si>
  <si>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</si>
  <si>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</si>
  <si>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</si>
  <si>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</si>
  <si>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</si>
  <si>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</si>
  <si>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</si>
  <si>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Partner</t>
  </si>
  <si>
    <t>Allegato 10_A - Piano economico e finanziario - Progetti da Proponente Singolo</t>
  </si>
  <si>
    <t>Esempi di calcolo del costo del progetto e dell''agevolazione per proponenti Singoli</t>
  </si>
  <si>
    <t>TOTALE AGEVOLAZIONE</t>
  </si>
  <si>
    <t>Costi per consulenza amministrativa (max 3% del costo totale del progetto)</t>
  </si>
  <si>
    <t>COSTO TOTALE PROGETTO</t>
  </si>
  <si>
    <t xml:space="preserve">Spese generali supplementari di gestione (15% del costo del personale) </t>
  </si>
  <si>
    <t xml:space="preserve">AGEVOLAZIONE </t>
  </si>
  <si>
    <t>Proponente</t>
  </si>
  <si>
    <r>
      <t xml:space="preserve">Il Proponente deve compilare il foglio relativo ai propri costi, selezionando la tipologia di impresa dal menù a tendina. Il Proponente deve inserire i dati nelle sole celle evidenziate in verde mentre i dati delle altre celle sono calcolati in modo automatico.
Il foglio "PIANO ECON-FIN per L.A." deve dare il dettaglio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compilando le relative celle nelle colonne G ed H.
Le quote di contributo saranno determinate in base alla dimensione di impresa secondo la tabella di seguito riportata.</t>
    </r>
  </si>
  <si>
    <t>Percentuale Agevolazione Micro o Piccola Impresa</t>
  </si>
  <si>
    <t>Percentuale Agevolazione Media Impresa</t>
  </si>
  <si>
    <t>AGEVOLAZIONE</t>
  </si>
  <si>
    <t>Costi per servizi di consulenza specialistica (max 15% del costo totale del progetto)</t>
  </si>
  <si>
    <t xml:space="preserve">TOTALE </t>
  </si>
  <si>
    <t>I dati vanno inseriti nelle sole caselle evidenziate in verde, le altre si compilano autonomamente</t>
  </si>
  <si>
    <t>NOME PROPONENTE</t>
  </si>
  <si>
    <t>Tipologia Soggetto</t>
  </si>
  <si>
    <t>Università</t>
  </si>
  <si>
    <t>NOME SOGGETTO PROPONENTE</t>
  </si>
  <si>
    <t>Percentuale Agevolazione Università</t>
  </si>
  <si>
    <t>Percentuale Agevolazione EPR</t>
  </si>
  <si>
    <t>Costi per servizi di consulenza specialistica (max 15% del totale)</t>
  </si>
  <si>
    <t>Sede Operativa</t>
  </si>
  <si>
    <t>Inserire i dati nei campi evidenziati in verde. La tipologia di Soggetto e la Sede Operativa vanno selezionate dal menu a tendina</t>
  </si>
  <si>
    <t>AGEVOLAZIONE MEZZOGIORNO</t>
  </si>
  <si>
    <t>Percentuale Mezzogiorno</t>
  </si>
  <si>
    <t>Centro-Nord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</si>
</sst>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4" borderId="1" xfId="0" applyNumberFormat="1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4" fillId="6" borderId="1" xfId="0" applyNumberFormat="1" applyFont="1" applyFill="1" applyBorder="1" applyProtection="1">
      <protection locked="0"/>
    </xf>
    <xf numFmtId="164" fontId="4" fillId="2" borderId="1" xfId="1" applyNumberFormat="1" applyFont="1" applyFill="1" applyBorder="1" applyAlignment="1">
      <alignment vertical="center"/>
    </xf>
    <xf numFmtId="0" fontId="5" fillId="6" borderId="0" xfId="0" applyFont="1" applyFill="1" applyAlignment="1" applyProtection="1">
      <alignment horizontal="center"/>
      <protection locked="0"/>
    </xf>
    <xf numFmtId="164" fontId="4" fillId="6" borderId="1" xfId="0" applyNumberFormat="1" applyFont="1" applyFill="1" applyBorder="1" applyAlignment="1">
      <alignment vertical="top"/>
    </xf>
    <xf numFmtId="164" fontId="5" fillId="7" borderId="1" xfId="0" applyNumberFormat="1" applyFont="1" applyFill="1" applyBorder="1"/>
    <xf numFmtId="0" fontId="5" fillId="0" borderId="1" xfId="0" applyFont="1" applyBorder="1" applyAlignment="1">
      <alignment horizontal="left" wrapText="1"/>
    </xf>
    <xf numFmtId="0" fontId="4" fillId="0" borderId="2" xfId="0" applyFont="1" applyBorder="1"/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5" fillId="0" borderId="8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0" xfId="0" applyFont="1" applyBorder="1" applyAlignment="1"/>
    <xf numFmtId="0" fontId="4" fillId="0" borderId="2" xfId="0" applyFont="1" applyBorder="1" applyAlignment="1">
      <alignment horizontal="left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 applyAlignment="1">
      <alignment wrapText="1"/>
    </xf>
    <xf numFmtId="164" fontId="5" fillId="8" borderId="1" xfId="1" applyNumberFormat="1" applyFont="1" applyFill="1" applyBorder="1"/>
    <xf numFmtId="164" fontId="5" fillId="8" borderId="1" xfId="0" applyNumberFormat="1" applyFont="1" applyFill="1" applyBorder="1"/>
    <xf numFmtId="0" fontId="5" fillId="8" borderId="1" xfId="0" applyFont="1" applyFill="1" applyBorder="1"/>
    <xf numFmtId="164" fontId="5" fillId="2" borderId="1" xfId="1" applyNumberFormat="1" applyFont="1" applyFill="1" applyBorder="1" applyAlignment="1">
      <alignment vertical="center"/>
    </xf>
    <xf numFmtId="9" fontId="4" fillId="0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wrapText="1"/>
      <protection locked="0"/>
    </xf>
    <xf numFmtId="164" fontId="5" fillId="8" borderId="1" xfId="1" applyNumberFormat="1" applyFont="1" applyFill="1" applyBorder="1" applyAlignment="1">
      <alignment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/>
    <xf numFmtId="2" fontId="4" fillId="2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2" fontId="4" fillId="2" borderId="3" xfId="0" applyNumberFormat="1" applyFont="1" applyFill="1" applyBorder="1" applyAlignment="1">
      <alignment horizontal="right"/>
    </xf>
    <xf numFmtId="2" fontId="4" fillId="2" borderId="10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164" fontId="5" fillId="4" borderId="3" xfId="0" applyNumberFormat="1" applyFont="1" applyFill="1" applyBorder="1"/>
    <xf numFmtId="164" fontId="5" fillId="8" borderId="10" xfId="0" applyNumberFormat="1" applyFont="1" applyFill="1" applyBorder="1"/>
    <xf numFmtId="164" fontId="5" fillId="0" borderId="8" xfId="0" applyNumberFormat="1" applyFont="1" applyFill="1" applyBorder="1"/>
    <xf numFmtId="0" fontId="4" fillId="0" borderId="0" xfId="0" applyFont="1" applyBorder="1"/>
    <xf numFmtId="0" fontId="4" fillId="0" borderId="0" xfId="0" applyFont="1" applyFill="1" applyBorder="1" applyAlignment="1">
      <alignment horizontal="center" vertical="center" wrapText="1"/>
    </xf>
    <xf numFmtId="164" fontId="5" fillId="8" borderId="5" xfId="0" applyNumberFormat="1" applyFont="1" applyFill="1" applyBorder="1"/>
    <xf numFmtId="164" fontId="5" fillId="8" borderId="2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left" vertical="center" wrapText="1"/>
    </xf>
    <xf numFmtId="164" fontId="5" fillId="9" borderId="1" xfId="0" applyNumberFormat="1" applyFont="1" applyFill="1" applyBorder="1" applyAlignment="1">
      <alignment horizontal="right" vertical="center"/>
    </xf>
    <xf numFmtId="0" fontId="5" fillId="9" borderId="1" xfId="0" applyFont="1" applyFill="1" applyBorder="1"/>
    <xf numFmtId="164" fontId="5" fillId="9" borderId="0" xfId="0" applyNumberFormat="1" applyFont="1" applyFill="1"/>
    <xf numFmtId="0" fontId="0" fillId="0" borderId="0" xfId="0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8" borderId="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190500</xdr:colOff>
      <xdr:row>21</xdr:row>
      <xdr:rowOff>63500</xdr:rowOff>
    </xdr:from>
    <xdr:to>
      <xdr:col>5</xdr:col>
      <xdr:colOff>270510</xdr:colOff>
      <xdr:row>23</xdr:row>
      <xdr:rowOff>153476</xdr:rowOff>
    </xdr:to>
    <xdr:grpSp>
      <xdr:nvGrpSpPr>
        <xdr:cNvPr id="9" name="Gruppo 8">
          <a:extLst>
            <a:ext uri="{FF2B5EF4-FFF2-40B4-BE49-F238E27FC236}">
              <a16:creationId xmlns:a16="http://schemas.microsoft.com/office/drawing/2014/main" id="{584C413D-710C-DE48-B889-1DCA9E27A0B7}"/>
            </a:ext>
          </a:extLst>
        </xdr:cNvPr>
        <xdr:cNvGrpSpPr/>
      </xdr:nvGrpSpPr>
      <xdr:grpSpPr>
        <a:xfrm>
          <a:off x="1168400" y="5956300"/>
          <a:ext cx="5998210" cy="470976"/>
          <a:chOff x="977900" y="6756401"/>
          <a:chExt cx="5998210" cy="470976"/>
        </a:xfrm>
      </xdr:grpSpPr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6B06FE7B-23FB-984D-BF9B-2DE93F4C281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1" name="Immagine 10">
            <a:extLst>
              <a:ext uri="{FF2B5EF4-FFF2-40B4-BE49-F238E27FC236}">
                <a16:creationId xmlns:a16="http://schemas.microsoft.com/office/drawing/2014/main" id="{FBA15543-5AA3-8140-A9F0-959CD40DC384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9094DFFC-14C8-3346-A605-AEA6D6313F17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6</xdr:col>
      <xdr:colOff>274320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28</xdr:row>
      <xdr:rowOff>1</xdr:rowOff>
    </xdr:from>
    <xdr:to>
      <xdr:col>4</xdr:col>
      <xdr:colOff>969010</xdr:colOff>
      <xdr:row>30</xdr:row>
      <xdr:rowOff>115377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B8346B23-4719-9441-9A2C-BC639B2B13BD}"/>
            </a:ext>
          </a:extLst>
        </xdr:cNvPr>
        <xdr:cNvGrpSpPr/>
      </xdr:nvGrpSpPr>
      <xdr:grpSpPr>
        <a:xfrm>
          <a:off x="977900" y="6756401"/>
          <a:ext cx="5998210" cy="470976"/>
          <a:chOff x="977900" y="6756401"/>
          <a:chExt cx="5998210" cy="470976"/>
        </a:xfrm>
      </xdr:grpSpPr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57A79BF6-B6A9-214E-8D5A-4BAA1D908762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494A060E-94AA-D34C-927B-72E6F5B4D26E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138545</xdr:colOff>
      <xdr:row>22</xdr:row>
      <xdr:rowOff>69273</xdr:rowOff>
    </xdr:from>
    <xdr:to>
      <xdr:col>5</xdr:col>
      <xdr:colOff>1253028</xdr:colOff>
      <xdr:row>25</xdr:row>
      <xdr:rowOff>20704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C46B5140-B623-7648-9ADB-7D0EAFFAAA3B}"/>
            </a:ext>
          </a:extLst>
        </xdr:cNvPr>
        <xdr:cNvGrpSpPr/>
      </xdr:nvGrpSpPr>
      <xdr:grpSpPr>
        <a:xfrm>
          <a:off x="1119909" y="4260273"/>
          <a:ext cx="5998210" cy="470976"/>
          <a:chOff x="977900" y="6756401"/>
          <a:chExt cx="5998210" cy="470976"/>
        </a:xfrm>
      </xdr:grpSpPr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018CEAC6-3FE3-DD45-9200-FAD1E3C9994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1263955F-10B2-D34E-94C0-F6F4E748D0AD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91B81565-1454-9E4A-819B-6158D0E1C9C7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139700</xdr:colOff>
      <xdr:row>24</xdr:row>
      <xdr:rowOff>101600</xdr:rowOff>
    </xdr:from>
    <xdr:to>
      <xdr:col>4</xdr:col>
      <xdr:colOff>842010</xdr:colOff>
      <xdr:row>27</xdr:row>
      <xdr:rowOff>39176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5D6CFD7A-F692-8C4F-92C9-DE559C6D2317}"/>
            </a:ext>
          </a:extLst>
        </xdr:cNvPr>
        <xdr:cNvGrpSpPr/>
      </xdr:nvGrpSpPr>
      <xdr:grpSpPr>
        <a:xfrm>
          <a:off x="1117600" y="6045200"/>
          <a:ext cx="5998210" cy="470976"/>
          <a:chOff x="977900" y="6756401"/>
          <a:chExt cx="5998210" cy="470976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1109C631-C350-7941-A9BF-0B88618C849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8823F698-CE8E-694C-BAE5-9F9B373CBCEA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18EF8050-26B3-6644-8563-18A3AAD45EA3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4"/>
  <sheetViews>
    <sheetView tabSelected="1" workbookViewId="0">
      <selection activeCell="E34" sqref="E34"/>
    </sheetView>
  </sheetViews>
  <sheetFormatPr baseColWidth="10" defaultColWidth="8.83203125" defaultRowHeight="15" x14ac:dyDescent="0.2"/>
  <cols>
    <col min="1" max="1" width="12.83203125" customWidth="1"/>
    <col min="2" max="2" width="20.6640625" customWidth="1"/>
    <col min="3" max="3" width="30.5" customWidth="1"/>
    <col min="4" max="4" width="12.33203125" bestFit="1" customWidth="1"/>
    <col min="5" max="5" width="14.1640625" bestFit="1" customWidth="1"/>
    <col min="6" max="6" width="17.33203125" bestFit="1" customWidth="1"/>
  </cols>
  <sheetData>
    <row r="1" spans="2:6" ht="14" customHeight="1" x14ac:dyDescent="0.2">
      <c r="B1" s="89"/>
      <c r="C1" s="89"/>
      <c r="D1" s="89"/>
      <c r="E1" s="89"/>
      <c r="F1" s="89"/>
    </row>
    <row r="2" spans="2:6" ht="14" customHeight="1" x14ac:dyDescent="0.2">
      <c r="B2" s="89"/>
      <c r="C2" s="89"/>
      <c r="D2" s="89"/>
      <c r="E2" s="89"/>
      <c r="F2" s="89"/>
    </row>
    <row r="3" spans="2:6" ht="14" customHeight="1" x14ac:dyDescent="0.2">
      <c r="B3" s="89"/>
      <c r="C3" s="89"/>
      <c r="D3" s="89"/>
      <c r="E3" s="89"/>
      <c r="F3" s="89"/>
    </row>
    <row r="4" spans="2:6" ht="14" customHeight="1" x14ac:dyDescent="0.2">
      <c r="B4" s="89"/>
      <c r="C4" s="89"/>
      <c r="D4" s="89"/>
      <c r="E4" s="89"/>
      <c r="F4" s="89"/>
    </row>
    <row r="5" spans="2:6" ht="14" customHeight="1" x14ac:dyDescent="0.2">
      <c r="B5" s="89"/>
      <c r="C5" s="89"/>
      <c r="D5" s="89"/>
      <c r="E5" s="89"/>
      <c r="F5" s="89"/>
    </row>
    <row r="6" spans="2:6" ht="14" customHeight="1" x14ac:dyDescent="0.2">
      <c r="B6" s="89"/>
      <c r="C6" s="89"/>
      <c r="D6" s="89"/>
      <c r="E6" s="89"/>
      <c r="F6" s="89"/>
    </row>
    <row r="7" spans="2:6" ht="14" customHeight="1" x14ac:dyDescent="0.2">
      <c r="B7" s="89"/>
      <c r="C7" s="89"/>
      <c r="D7" s="89"/>
      <c r="E7" s="89"/>
      <c r="F7" s="89"/>
    </row>
    <row r="8" spans="2:6" ht="14" customHeight="1" x14ac:dyDescent="0.2">
      <c r="B8" s="96" t="s">
        <v>32</v>
      </c>
      <c r="C8" s="96"/>
      <c r="D8" s="96"/>
      <c r="E8" s="96"/>
      <c r="F8" s="96"/>
    </row>
    <row r="9" spans="2:6" x14ac:dyDescent="0.2">
      <c r="B9" s="3"/>
      <c r="C9" s="3"/>
      <c r="D9" s="3"/>
      <c r="E9" s="3"/>
      <c r="F9" s="3"/>
    </row>
    <row r="10" spans="2:6" ht="172.75" customHeight="1" x14ac:dyDescent="0.2">
      <c r="B10" s="90" t="s">
        <v>40</v>
      </c>
      <c r="C10" s="90"/>
      <c r="D10" s="90"/>
      <c r="E10" s="90"/>
      <c r="F10" s="90"/>
    </row>
    <row r="11" spans="2:6" x14ac:dyDescent="0.2">
      <c r="B11" s="3"/>
      <c r="C11" s="3"/>
      <c r="D11" s="3"/>
      <c r="E11" s="3"/>
      <c r="F11" s="3"/>
    </row>
    <row r="12" spans="2:6" s="16" customFormat="1" x14ac:dyDescent="0.2">
      <c r="B12" s="91" t="s">
        <v>0</v>
      </c>
      <c r="C12" s="92" t="s">
        <v>1</v>
      </c>
      <c r="D12" s="87" t="s">
        <v>2</v>
      </c>
      <c r="E12" s="48"/>
      <c r="F12" s="51"/>
    </row>
    <row r="13" spans="2:6" s="17" customFormat="1" x14ac:dyDescent="0.15">
      <c r="B13" s="91"/>
      <c r="C13" s="93"/>
      <c r="D13" s="88"/>
      <c r="E13" s="48"/>
      <c r="F13" s="51"/>
    </row>
    <row r="14" spans="2:6" x14ac:dyDescent="0.2">
      <c r="B14" s="91" t="s">
        <v>3</v>
      </c>
      <c r="C14" s="5" t="s">
        <v>4</v>
      </c>
      <c r="D14" s="49">
        <v>70</v>
      </c>
      <c r="E14" s="48"/>
      <c r="F14" s="51"/>
    </row>
    <row r="15" spans="2:6" x14ac:dyDescent="0.2">
      <c r="B15" s="91"/>
      <c r="C15" s="5" t="s">
        <v>5</v>
      </c>
      <c r="D15" s="49">
        <v>45</v>
      </c>
      <c r="E15" s="48"/>
      <c r="F15" s="51"/>
    </row>
    <row r="16" spans="2:6" x14ac:dyDescent="0.2">
      <c r="B16" s="94" t="s">
        <v>6</v>
      </c>
      <c r="C16" s="5" t="s">
        <v>4</v>
      </c>
      <c r="D16" s="49">
        <v>60</v>
      </c>
      <c r="E16" s="48"/>
      <c r="F16" s="51"/>
    </row>
    <row r="17" spans="2:6" x14ac:dyDescent="0.2">
      <c r="B17" s="95"/>
      <c r="C17" s="45" t="s">
        <v>5</v>
      </c>
      <c r="D17" s="50">
        <v>35</v>
      </c>
      <c r="E17" s="48"/>
      <c r="F17" s="51"/>
    </row>
    <row r="18" spans="2:6" x14ac:dyDescent="0.2">
      <c r="B18" s="47"/>
      <c r="C18" s="47"/>
      <c r="D18" s="47"/>
      <c r="E18" s="46"/>
      <c r="F18" s="46"/>
    </row>
    <row r="19" spans="2:6" x14ac:dyDescent="0.2">
      <c r="B19" s="46"/>
      <c r="C19" s="46"/>
      <c r="D19" s="46"/>
      <c r="E19" s="46"/>
      <c r="F19" s="46"/>
    </row>
    <row r="22" spans="2:6" x14ac:dyDescent="0.2">
      <c r="B22" s="86"/>
      <c r="C22" s="86"/>
      <c r="D22" s="86"/>
      <c r="E22" s="86"/>
      <c r="F22" s="86"/>
    </row>
    <row r="23" spans="2:6" x14ac:dyDescent="0.2">
      <c r="B23" s="86"/>
      <c r="C23" s="86"/>
      <c r="D23" s="86"/>
      <c r="E23" s="86"/>
      <c r="F23" s="86"/>
    </row>
    <row r="24" spans="2:6" x14ac:dyDescent="0.2">
      <c r="B24" s="86"/>
      <c r="C24" s="86"/>
      <c r="D24" s="86"/>
      <c r="E24" s="86"/>
      <c r="F24" s="86"/>
    </row>
  </sheetData>
  <mergeCells count="9">
    <mergeCell ref="B22:F24"/>
    <mergeCell ref="D12:D13"/>
    <mergeCell ref="B1:F7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1"/>
  <sheetViews>
    <sheetView zoomScaleNormal="100" workbookViewId="0">
      <selection activeCell="E16" sqref="E16"/>
    </sheetView>
  </sheetViews>
  <sheetFormatPr baseColWidth="10" defaultColWidth="10.5" defaultRowHeight="14" x14ac:dyDescent="0.15"/>
  <cols>
    <col min="1" max="1" width="12.83203125" style="3" customWidth="1"/>
    <col min="2" max="2" width="28.83203125" style="3" customWidth="1"/>
    <col min="3" max="3" width="20.83203125" style="3" customWidth="1"/>
    <col min="4" max="4" width="16.33203125" style="3" customWidth="1"/>
    <col min="5" max="5" width="14.5" style="3" customWidth="1"/>
    <col min="6" max="6" width="15.5" style="3" customWidth="1"/>
    <col min="7" max="7" width="21.83203125" style="2" customWidth="1"/>
    <col min="8" max="8" width="21.83203125" style="3" customWidth="1"/>
    <col min="9" max="9" width="10.83203125" style="2" customWidth="1"/>
    <col min="10" max="11" width="14.33203125" style="3" customWidth="1"/>
    <col min="12" max="12" width="100.83203125" style="3" customWidth="1"/>
    <col min="13" max="16384" width="10.5" style="3"/>
  </cols>
  <sheetData>
    <row r="1" spans="1:9" ht="14" customHeight="1" x14ac:dyDescent="0.15">
      <c r="B1" s="89"/>
      <c r="C1" s="89"/>
      <c r="D1" s="89"/>
      <c r="E1" s="89"/>
      <c r="F1" s="89"/>
      <c r="G1" s="89"/>
    </row>
    <row r="2" spans="1:9" ht="14" customHeight="1" x14ac:dyDescent="0.15">
      <c r="B2" s="89"/>
      <c r="C2" s="89"/>
      <c r="D2" s="89"/>
      <c r="E2" s="89"/>
      <c r="F2" s="89"/>
      <c r="G2" s="89"/>
    </row>
    <row r="3" spans="1:9" ht="14" customHeight="1" x14ac:dyDescent="0.15">
      <c r="B3" s="89"/>
      <c r="C3" s="89"/>
      <c r="D3" s="89"/>
      <c r="E3" s="89"/>
      <c r="F3" s="89"/>
      <c r="G3" s="89"/>
    </row>
    <row r="4" spans="1:9" ht="14" customHeight="1" x14ac:dyDescent="0.15">
      <c r="A4" s="10"/>
      <c r="B4" s="89"/>
      <c r="C4" s="89"/>
      <c r="D4" s="89"/>
      <c r="E4" s="89"/>
      <c r="F4" s="89"/>
      <c r="G4" s="89"/>
    </row>
    <row r="5" spans="1:9" ht="14" customHeight="1" x14ac:dyDescent="0.15">
      <c r="A5" s="10"/>
      <c r="B5" s="89"/>
      <c r="C5" s="89"/>
      <c r="D5" s="89"/>
      <c r="E5" s="89"/>
      <c r="F5" s="89"/>
      <c r="G5" s="89"/>
    </row>
    <row r="6" spans="1:9" ht="14" customHeight="1" x14ac:dyDescent="0.15">
      <c r="A6" s="10"/>
      <c r="B6" s="89"/>
      <c r="C6" s="89"/>
      <c r="D6" s="89"/>
      <c r="E6" s="89"/>
      <c r="F6" s="89"/>
      <c r="G6" s="89"/>
    </row>
    <row r="7" spans="1:9" ht="14" customHeight="1" x14ac:dyDescent="0.15">
      <c r="B7" s="89"/>
      <c r="C7" s="89"/>
      <c r="D7" s="89"/>
      <c r="E7" s="89"/>
      <c r="F7" s="89"/>
      <c r="G7" s="89"/>
    </row>
    <row r="8" spans="1:9" s="12" customFormat="1" ht="14" customHeight="1" x14ac:dyDescent="0.2">
      <c r="B8" s="104"/>
      <c r="C8" s="104"/>
      <c r="D8" s="104"/>
      <c r="E8" s="104"/>
      <c r="F8" s="104"/>
      <c r="G8" s="13"/>
      <c r="I8" s="14"/>
    </row>
    <row r="9" spans="1:9" x14ac:dyDescent="0.15">
      <c r="B9" s="105" t="s">
        <v>33</v>
      </c>
      <c r="C9" s="106"/>
      <c r="D9" s="106"/>
      <c r="E9" s="106"/>
      <c r="F9" s="106"/>
      <c r="G9" s="106"/>
    </row>
    <row r="10" spans="1:9" x14ac:dyDescent="0.15">
      <c r="B10" s="105" t="s">
        <v>46</v>
      </c>
      <c r="C10" s="106"/>
      <c r="D10" s="106"/>
      <c r="E10" s="106"/>
      <c r="F10" s="106"/>
      <c r="G10" s="106"/>
    </row>
    <row r="12" spans="1:9" x14ac:dyDescent="0.15">
      <c r="D12" s="97" t="s">
        <v>7</v>
      </c>
      <c r="E12" s="98"/>
      <c r="F12" s="98"/>
      <c r="G12" s="98"/>
      <c r="H12" s="99"/>
      <c r="I12" s="3"/>
    </row>
    <row r="13" spans="1:9" ht="15" x14ac:dyDescent="0.15">
      <c r="B13" s="41" t="s">
        <v>47</v>
      </c>
      <c r="C13" s="64" t="str">
        <f>Proponente!C5</f>
        <v>Università</v>
      </c>
      <c r="D13" s="28" t="s">
        <v>8</v>
      </c>
      <c r="E13" s="28" t="s">
        <v>9</v>
      </c>
      <c r="F13" s="29" t="s">
        <v>10</v>
      </c>
      <c r="G13" s="30" t="s">
        <v>11</v>
      </c>
      <c r="H13" s="30" t="s">
        <v>12</v>
      </c>
      <c r="I13" s="3"/>
    </row>
    <row r="14" spans="1:9" s="4" customFormat="1" x14ac:dyDescent="0.2">
      <c r="B14" s="31" t="s">
        <v>31</v>
      </c>
      <c r="C14" s="31"/>
      <c r="D14" s="40">
        <f>Proponente!C13</f>
        <v>17800</v>
      </c>
      <c r="E14" s="40">
        <f>Proponente!D13</f>
        <v>11700</v>
      </c>
      <c r="F14" s="40">
        <f>Proponente!E13</f>
        <v>29500</v>
      </c>
      <c r="G14" s="42">
        <v>10000</v>
      </c>
      <c r="H14" s="42">
        <v>12000</v>
      </c>
    </row>
    <row r="15" spans="1:9" x14ac:dyDescent="0.15">
      <c r="B15" s="102" t="s">
        <v>30</v>
      </c>
      <c r="C15" s="103"/>
      <c r="D15" s="59">
        <f>D14</f>
        <v>17800</v>
      </c>
      <c r="E15" s="59">
        <f t="shared" ref="E15:H15" si="0">E14</f>
        <v>11700</v>
      </c>
      <c r="F15" s="59">
        <f t="shared" si="0"/>
        <v>29500</v>
      </c>
      <c r="G15" s="34">
        <f>G14</f>
        <v>10000</v>
      </c>
      <c r="H15" s="34">
        <f t="shared" si="0"/>
        <v>12000</v>
      </c>
      <c r="I15" s="3"/>
    </row>
    <row r="16" spans="1:9" s="6" customFormat="1" x14ac:dyDescent="0.2">
      <c r="B16" s="100" t="s">
        <v>34</v>
      </c>
      <c r="C16" s="101"/>
      <c r="D16" s="80">
        <f>Proponente!C18</f>
        <v>0</v>
      </c>
      <c r="E16" s="80">
        <f>Proponente!D18</f>
        <v>0</v>
      </c>
      <c r="F16" s="65">
        <f>Proponente!E18</f>
        <v>0</v>
      </c>
      <c r="G16" s="33"/>
      <c r="H16" s="32"/>
    </row>
    <row r="17" spans="2:8" ht="31.25" customHeight="1" x14ac:dyDescent="0.15">
      <c r="E17" s="81" t="str">
        <f>IF(E16&gt;=F16*0.2,"Vincolo SS OK","Vincolo SS non rispettato")</f>
        <v>Vincolo SS OK</v>
      </c>
      <c r="G17" s="60"/>
      <c r="H17" s="60"/>
    </row>
    <row r="19" spans="2:8" x14ac:dyDescent="0.15">
      <c r="B19" s="7" t="s">
        <v>13</v>
      </c>
      <c r="C19" s="7" t="s">
        <v>10</v>
      </c>
    </row>
    <row r="20" spans="2:8" ht="15" x14ac:dyDescent="0.15">
      <c r="B20" s="15" t="s">
        <v>14</v>
      </c>
      <c r="C20" s="26">
        <f>Proponente!E8</f>
        <v>18000</v>
      </c>
    </row>
    <row r="21" spans="2:8" ht="25.5" customHeight="1" x14ac:dyDescent="0.15">
      <c r="B21" s="27" t="s">
        <v>15</v>
      </c>
      <c r="C21" s="26">
        <f>Proponente!E9</f>
        <v>5000</v>
      </c>
    </row>
    <row r="22" spans="2:8" ht="45" x14ac:dyDescent="0.15">
      <c r="B22" s="62" t="s">
        <v>44</v>
      </c>
      <c r="C22" s="26">
        <f>Proponente!E10</f>
        <v>3000</v>
      </c>
      <c r="D22" s="35" t="str">
        <f>IF(C22&lt;=C15*0.25,"OK","superato limite del 15%")</f>
        <v>superato limite del 15%</v>
      </c>
    </row>
    <row r="23" spans="2:8" ht="45" x14ac:dyDescent="0.15">
      <c r="B23" s="15" t="s">
        <v>35</v>
      </c>
      <c r="C23" s="26">
        <f>Proponente!E11</f>
        <v>800</v>
      </c>
      <c r="D23" s="35" t="str">
        <f>IF(C23&lt;=C20*0.03,"OK","superato limite del 3%")</f>
        <v>superato limite del 3%</v>
      </c>
    </row>
    <row r="24" spans="2:8" ht="45" x14ac:dyDescent="0.15">
      <c r="B24" s="15" t="s">
        <v>37</v>
      </c>
      <c r="C24" s="26">
        <f>Proponente!E12</f>
        <v>2700</v>
      </c>
    </row>
    <row r="25" spans="2:8" ht="15" x14ac:dyDescent="0.15">
      <c r="B25" s="44" t="s">
        <v>36</v>
      </c>
      <c r="C25" s="43">
        <f>SUM(C20:C24)</f>
        <v>29500</v>
      </c>
    </row>
    <row r="26" spans="2:8" x14ac:dyDescent="0.15">
      <c r="B26" s="58" t="s">
        <v>38</v>
      </c>
      <c r="C26" s="57">
        <f>F16</f>
        <v>0</v>
      </c>
    </row>
    <row r="27" spans="2:8" ht="30" x14ac:dyDescent="0.15">
      <c r="B27" s="82" t="s">
        <v>56</v>
      </c>
      <c r="C27" s="83">
        <f>Proponente!E19</f>
        <v>0</v>
      </c>
    </row>
    <row r="29" spans="2:8" x14ac:dyDescent="0.15">
      <c r="B29" s="89"/>
      <c r="C29" s="89"/>
      <c r="D29" s="89"/>
      <c r="E29" s="89"/>
      <c r="F29" s="89"/>
    </row>
    <row r="30" spans="2:8" x14ac:dyDescent="0.15">
      <c r="B30" s="89"/>
      <c r="C30" s="89"/>
      <c r="D30" s="89"/>
      <c r="E30" s="89"/>
      <c r="F30" s="89"/>
    </row>
    <row r="31" spans="2:8" x14ac:dyDescent="0.15">
      <c r="B31" s="89"/>
      <c r="C31" s="89"/>
      <c r="D31" s="89"/>
      <c r="E31" s="89"/>
      <c r="F31" s="89"/>
    </row>
  </sheetData>
  <mergeCells count="8">
    <mergeCell ref="B1:G7"/>
    <mergeCell ref="D12:H12"/>
    <mergeCell ref="B29:F31"/>
    <mergeCell ref="B16:C16"/>
    <mergeCell ref="B15:C15"/>
    <mergeCell ref="B8:F8"/>
    <mergeCell ref="B10:G10"/>
    <mergeCell ref="B9:G9"/>
  </mergeCells>
  <pageMargins left="0.7" right="0.7" top="0.75" bottom="0.75" header="0.3" footer="0.3"/>
  <pageSetup paperSize="9" scale="8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"/>
  <sheetViews>
    <sheetView zoomScale="110" zoomScaleNormal="110" workbookViewId="0">
      <selection activeCell="K19" sqref="K19"/>
    </sheetView>
  </sheetViews>
  <sheetFormatPr baseColWidth="10" defaultColWidth="10.5" defaultRowHeight="14" x14ac:dyDescent="0.15"/>
  <cols>
    <col min="1" max="1" width="12.83203125" style="3" customWidth="1"/>
    <col min="2" max="2" width="13.1640625" style="3" customWidth="1"/>
    <col min="3" max="3" width="13.1640625" style="21" customWidth="1"/>
    <col min="4" max="4" width="19.33203125" style="21" customWidth="1"/>
    <col min="5" max="5" width="18.33203125" style="21" customWidth="1"/>
    <col min="6" max="6" width="17.5" style="21" customWidth="1"/>
    <col min="7" max="7" width="18.6640625" style="21" customWidth="1"/>
    <col min="8" max="8" width="19.6640625" style="21" customWidth="1"/>
    <col min="9" max="16384" width="10.5" style="3"/>
  </cols>
  <sheetData>
    <row r="1" spans="2:8" ht="14" customHeight="1" x14ac:dyDescent="0.15">
      <c r="B1" s="89"/>
      <c r="C1" s="89"/>
      <c r="D1" s="89"/>
      <c r="E1" s="89"/>
      <c r="F1" s="89"/>
      <c r="G1" s="89"/>
    </row>
    <row r="2" spans="2:8" ht="14" customHeight="1" x14ac:dyDescent="0.15">
      <c r="B2" s="89"/>
      <c r="C2" s="89"/>
      <c r="D2" s="89"/>
      <c r="E2" s="89"/>
      <c r="F2" s="89"/>
      <c r="G2" s="89"/>
    </row>
    <row r="3" spans="2:8" ht="14" customHeight="1" x14ac:dyDescent="0.15">
      <c r="B3" s="89"/>
      <c r="C3" s="89"/>
      <c r="D3" s="89"/>
      <c r="E3" s="89"/>
      <c r="F3" s="89"/>
      <c r="G3" s="89"/>
    </row>
    <row r="4" spans="2:8" ht="14" customHeight="1" x14ac:dyDescent="0.15">
      <c r="B4" s="89"/>
      <c r="C4" s="89"/>
      <c r="D4" s="89"/>
      <c r="E4" s="89"/>
      <c r="F4" s="89"/>
      <c r="G4" s="89"/>
    </row>
    <row r="5" spans="2:8" ht="14" customHeight="1" x14ac:dyDescent="0.15">
      <c r="B5" s="89"/>
      <c r="C5" s="89"/>
      <c r="D5" s="89"/>
      <c r="E5" s="89"/>
      <c r="F5" s="89"/>
      <c r="G5" s="89"/>
    </row>
    <row r="6" spans="2:8" ht="14" customHeight="1" x14ac:dyDescent="0.15">
      <c r="B6" s="89"/>
      <c r="C6" s="89"/>
      <c r="D6" s="89"/>
      <c r="E6" s="89"/>
      <c r="F6" s="89"/>
      <c r="G6" s="89"/>
    </row>
    <row r="7" spans="2:8" ht="14" customHeight="1" x14ac:dyDescent="0.15">
      <c r="B7" s="89"/>
      <c r="C7" s="89"/>
      <c r="D7" s="89"/>
      <c r="E7" s="89"/>
      <c r="F7" s="89"/>
      <c r="G7" s="89"/>
    </row>
    <row r="8" spans="2:8" ht="14" customHeight="1" x14ac:dyDescent="0.2">
      <c r="B8" s="96" t="s">
        <v>32</v>
      </c>
      <c r="C8" s="96"/>
      <c r="D8" s="96"/>
      <c r="E8" s="96"/>
      <c r="F8" s="96"/>
      <c r="G8" s="96"/>
    </row>
    <row r="9" spans="2:8" ht="16" x14ac:dyDescent="0.2">
      <c r="B9" s="12"/>
    </row>
    <row r="10" spans="2:8" x14ac:dyDescent="0.15">
      <c r="B10" s="107" t="s">
        <v>16</v>
      </c>
      <c r="C10" s="107"/>
      <c r="D10" s="107"/>
      <c r="E10" s="107"/>
      <c r="F10" s="107"/>
      <c r="G10" s="107"/>
      <c r="H10" s="107"/>
    </row>
    <row r="11" spans="2:8" x14ac:dyDescent="0.15">
      <c r="B11" s="107" t="s">
        <v>17</v>
      </c>
      <c r="C11" s="107"/>
      <c r="D11" s="107"/>
      <c r="E11" s="107"/>
      <c r="F11" s="107"/>
      <c r="G11" s="107"/>
      <c r="H11" s="107"/>
    </row>
    <row r="12" spans="2:8" x14ac:dyDescent="0.15">
      <c r="B12" s="107" t="s">
        <v>46</v>
      </c>
      <c r="C12" s="107"/>
      <c r="D12" s="107"/>
      <c r="E12" s="107"/>
      <c r="F12" s="107"/>
      <c r="G12" s="107"/>
      <c r="H12" s="107"/>
    </row>
    <row r="13" spans="2:8" ht="16" x14ac:dyDescent="0.2">
      <c r="B13" s="11"/>
    </row>
    <row r="14" spans="2:8" ht="36.75" customHeight="1" x14ac:dyDescent="0.15">
      <c r="C14" s="19" t="s">
        <v>18</v>
      </c>
      <c r="D14" s="19" t="s">
        <v>19</v>
      </c>
      <c r="E14" s="19" t="s">
        <v>20</v>
      </c>
      <c r="F14" s="19" t="s">
        <v>21</v>
      </c>
      <c r="G14" s="19" t="s">
        <v>22</v>
      </c>
      <c r="H14" s="20" t="s">
        <v>45</v>
      </c>
    </row>
    <row r="15" spans="2:8" x14ac:dyDescent="0.15">
      <c r="B15" s="61" t="s">
        <v>39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7">
        <f>SUM(C15:G15)</f>
        <v>5</v>
      </c>
    </row>
    <row r="16" spans="2:8" ht="15" x14ac:dyDescent="0.15">
      <c r="B16" s="24" t="s">
        <v>23</v>
      </c>
      <c r="C16" s="37">
        <f t="shared" ref="C16:H16" si="0">SUM(C15:C15)</f>
        <v>1</v>
      </c>
      <c r="D16" s="37">
        <f t="shared" si="0"/>
        <v>1</v>
      </c>
      <c r="E16" s="37">
        <f t="shared" si="0"/>
        <v>1</v>
      </c>
      <c r="F16" s="37">
        <f t="shared" si="0"/>
        <v>1</v>
      </c>
      <c r="G16" s="37">
        <f t="shared" si="0"/>
        <v>1</v>
      </c>
      <c r="H16" s="38">
        <f t="shared" si="0"/>
        <v>5</v>
      </c>
    </row>
    <row r="20" spans="1:1" x14ac:dyDescent="0.15">
      <c r="A20" s="3" t="s">
        <v>24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20"/>
  <sheetViews>
    <sheetView zoomScaleNormal="100" workbookViewId="0">
      <selection activeCell="H24" sqref="H24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7" ht="30.5" customHeight="1" x14ac:dyDescent="0.15">
      <c r="B2" s="112" t="s">
        <v>55</v>
      </c>
      <c r="C2" s="112"/>
      <c r="D2" s="112"/>
      <c r="E2" s="112"/>
      <c r="F2" s="112"/>
    </row>
    <row r="4" spans="2:7" x14ac:dyDescent="0.15">
      <c r="B4" s="111" t="s">
        <v>50</v>
      </c>
      <c r="C4" s="111"/>
      <c r="D4" s="111"/>
      <c r="E4" s="111"/>
      <c r="F4" s="111"/>
    </row>
    <row r="5" spans="2:7" ht="31.5" customHeight="1" x14ac:dyDescent="0.15">
      <c r="B5" s="63" t="s">
        <v>48</v>
      </c>
      <c r="C5" s="66" t="s">
        <v>49</v>
      </c>
      <c r="D5" s="5"/>
      <c r="E5" s="69" t="s">
        <v>54</v>
      </c>
      <c r="F5" s="66" t="s">
        <v>58</v>
      </c>
    </row>
    <row r="6" spans="2:7" ht="30.5" customHeight="1" x14ac:dyDescent="0.15">
      <c r="B6" s="113" t="s">
        <v>13</v>
      </c>
      <c r="C6" s="114" t="s">
        <v>4</v>
      </c>
      <c r="D6" s="114" t="s">
        <v>5</v>
      </c>
      <c r="E6" s="114" t="s">
        <v>25</v>
      </c>
      <c r="F6" s="23" t="s">
        <v>57</v>
      </c>
    </row>
    <row r="7" spans="2:7" s="18" customFormat="1" x14ac:dyDescent="0.15">
      <c r="B7" s="113"/>
      <c r="C7" s="114"/>
      <c r="D7" s="114"/>
      <c r="E7" s="114"/>
      <c r="F7" s="68">
        <v>0</v>
      </c>
    </row>
    <row r="8" spans="2:7" x14ac:dyDescent="0.15">
      <c r="B8" s="5" t="s">
        <v>14</v>
      </c>
      <c r="C8" s="39">
        <v>10000</v>
      </c>
      <c r="D8" s="39">
        <v>8000</v>
      </c>
      <c r="E8" s="74">
        <f>C8+D8</f>
        <v>18000</v>
      </c>
      <c r="F8" s="73"/>
      <c r="G8" s="77"/>
    </row>
    <row r="9" spans="2:7" x14ac:dyDescent="0.15">
      <c r="B9" s="9" t="s">
        <v>15</v>
      </c>
      <c r="C9" s="39">
        <v>5000</v>
      </c>
      <c r="D9" s="39">
        <v>0</v>
      </c>
      <c r="E9" s="74">
        <f t="shared" ref="E9:E13" si="0">C9+D9</f>
        <v>5000</v>
      </c>
      <c r="F9" s="73"/>
      <c r="G9" s="77"/>
    </row>
    <row r="10" spans="2:7" ht="30" x14ac:dyDescent="0.15">
      <c r="B10" s="8" t="s">
        <v>53</v>
      </c>
      <c r="C10" s="39">
        <v>1000</v>
      </c>
      <c r="D10" s="39">
        <v>2000</v>
      </c>
      <c r="E10" s="74">
        <f t="shared" si="0"/>
        <v>3000</v>
      </c>
      <c r="F10" s="35" t="str">
        <f>IF(E10&lt;=E13*0.15, "OK","superato il limite del 15%")</f>
        <v>OK</v>
      </c>
      <c r="G10" s="78"/>
    </row>
    <row r="11" spans="2:7" ht="30" x14ac:dyDescent="0.15">
      <c r="B11" s="8" t="s">
        <v>35</v>
      </c>
      <c r="C11" s="39">
        <v>300</v>
      </c>
      <c r="D11" s="39">
        <v>500</v>
      </c>
      <c r="E11" s="74">
        <f t="shared" si="0"/>
        <v>800</v>
      </c>
      <c r="F11" s="35" t="str">
        <f>IF(E11&lt;=E13*0.03, "OK","superato il limite del 3%")</f>
        <v>OK</v>
      </c>
      <c r="G11" s="78"/>
    </row>
    <row r="12" spans="2:7" ht="30" x14ac:dyDescent="0.15">
      <c r="B12" s="8" t="s">
        <v>37</v>
      </c>
      <c r="C12" s="22">
        <f>C8*0.15</f>
        <v>1500</v>
      </c>
      <c r="D12" s="22">
        <f>D8*0.15</f>
        <v>1200</v>
      </c>
      <c r="E12" s="74">
        <f t="shared" si="0"/>
        <v>2700</v>
      </c>
      <c r="F12" s="76"/>
      <c r="G12" s="77"/>
    </row>
    <row r="13" spans="2:7" ht="15" x14ac:dyDescent="0.15">
      <c r="B13" s="55" t="s">
        <v>36</v>
      </c>
      <c r="C13" s="56">
        <f t="shared" ref="C13:D13" si="1">SUM(C8:C12)</f>
        <v>17800</v>
      </c>
      <c r="D13" s="56">
        <f t="shared" si="1"/>
        <v>11700</v>
      </c>
      <c r="E13" s="75">
        <f t="shared" si="0"/>
        <v>29500</v>
      </c>
      <c r="F13" s="76"/>
    </row>
    <row r="14" spans="2:7" ht="15" x14ac:dyDescent="0.15">
      <c r="B14" s="25" t="s">
        <v>51</v>
      </c>
      <c r="C14" s="53" t="str">
        <f>IF(C5="Università","1,00","0,00")</f>
        <v>1,00</v>
      </c>
      <c r="D14" s="71" t="str">
        <f>IF(C5="Università","1,00","0,00")</f>
        <v>1,00</v>
      </c>
      <c r="E14" s="108"/>
    </row>
    <row r="15" spans="2:7" ht="15" x14ac:dyDescent="0.15">
      <c r="B15" s="25" t="s">
        <v>52</v>
      </c>
      <c r="C15" s="53" t="str">
        <f>IF(C5="EPR","1,00","0,00")</f>
        <v>0,00</v>
      </c>
      <c r="D15" s="71" t="str">
        <f>IF(C5="EPR","1,00","0,00")</f>
        <v>0,00</v>
      </c>
      <c r="E15" s="109"/>
    </row>
    <row r="16" spans="2:7" ht="30" x14ac:dyDescent="0.15">
      <c r="B16" s="25" t="s">
        <v>41</v>
      </c>
      <c r="C16" s="53" t="str">
        <f>IF(C5="Micro o Piccola Impresa","0,70","0,00")</f>
        <v>0,00</v>
      </c>
      <c r="D16" s="71" t="str">
        <f>IF(C5="Micro o Piccola Impresa","0,45","0,00")</f>
        <v>0,00</v>
      </c>
      <c r="E16" s="109"/>
    </row>
    <row r="17" spans="2:6" ht="30" x14ac:dyDescent="0.15">
      <c r="B17" s="52" t="s">
        <v>42</v>
      </c>
      <c r="C17" s="54" t="str">
        <f>IF(C5="Media Impresa","0,60","0,00")</f>
        <v>0,00</v>
      </c>
      <c r="D17" s="72" t="str">
        <f>IF(C5="Media Impresa","0,35","0,00")</f>
        <v>0,00</v>
      </c>
      <c r="E17" s="110"/>
    </row>
    <row r="18" spans="2:6" x14ac:dyDescent="0.15">
      <c r="B18" s="58" t="s">
        <v>43</v>
      </c>
      <c r="C18" s="57">
        <f>C13*SUM(C14:C17)</f>
        <v>0</v>
      </c>
      <c r="D18" s="57">
        <f>D13*SUM(D14:D17)</f>
        <v>0</v>
      </c>
      <c r="E18" s="79">
        <f>C18+D18</f>
        <v>0</v>
      </c>
      <c r="F18" s="70"/>
    </row>
    <row r="19" spans="2:6" x14ac:dyDescent="0.15">
      <c r="B19" s="84" t="s">
        <v>56</v>
      </c>
      <c r="E19" s="85">
        <f>F7*E18</f>
        <v>0</v>
      </c>
    </row>
    <row r="20" spans="2:6" x14ac:dyDescent="0.15">
      <c r="C20" s="67"/>
      <c r="D20" s="67"/>
    </row>
  </sheetData>
  <mergeCells count="7">
    <mergeCell ref="E14:E17"/>
    <mergeCell ref="B4:F4"/>
    <mergeCell ref="B2:F2"/>
    <mergeCell ref="B6:B7"/>
    <mergeCell ref="C6:C7"/>
    <mergeCell ref="D6:D7"/>
    <mergeCell ref="E6:E7"/>
  </mergeCells>
  <dataValidations disablePrompts="1" count="3">
    <dataValidation type="list" allowBlank="1" showInputMessage="1" showErrorMessage="1" sqref="C5" xr:uid="{00000000-0002-0000-0300-000000000000}">
      <formula1>"Università, EPR, Micro o Piccola Impresa, Media Impresa,"</formula1>
    </dataValidation>
    <dataValidation type="list" allowBlank="1" showInputMessage="1" showErrorMessage="1" sqref="G17" xr:uid="{00000000-0002-0000-0300-000001000000}">
      <formula1>"Micro  o Piccola Impresa, Media Impresa, Grande Impresa"</formula1>
    </dataValidation>
    <dataValidation type="list" allowBlank="1" showInputMessage="1" showErrorMessage="1" sqref="F5" xr:uid="{00000000-0002-0000-0300-00000200000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J23" sqref="J23"/>
    </sheetView>
  </sheetViews>
  <sheetFormatPr baseColWidth="10" defaultColWidth="11.5" defaultRowHeight="15" x14ac:dyDescent="0.2"/>
  <cols>
    <col min="1" max="1" width="19.5" bestFit="1" customWidth="1"/>
  </cols>
  <sheetData>
    <row r="1" spans="1:1" x14ac:dyDescent="0.2">
      <c r="A1" s="1" t="s">
        <v>26</v>
      </c>
    </row>
    <row r="2" spans="1:1" x14ac:dyDescent="0.2">
      <c r="A2" t="s">
        <v>27</v>
      </c>
    </row>
    <row r="3" spans="1:1" x14ac:dyDescent="0.2">
      <c r="A3" t="s">
        <v>28</v>
      </c>
    </row>
    <row r="4" spans="1:1" x14ac:dyDescent="0.2">
      <c r="A4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Istruzioni di compilazione</vt:lpstr>
      <vt:lpstr>PIANO ECON-FIN per tipologia </vt:lpstr>
      <vt:lpstr>PIANO ECON-FIN per L.A.</vt:lpstr>
      <vt:lpstr>Proponente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Raffaele Ragucci</cp:lastModifiedBy>
  <cp:revision/>
  <cp:lastPrinted>2024-02-07T16:53:40Z</cp:lastPrinted>
  <dcterms:created xsi:type="dcterms:W3CDTF">2023-05-23T14:28:21Z</dcterms:created>
  <dcterms:modified xsi:type="dcterms:W3CDTF">2024-02-07T16:59:47Z</dcterms:modified>
  <cp:category/>
  <cp:contentStatus/>
</cp:coreProperties>
</file>