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tiacnr-my.sharepoint.com/personal/lorenzo_molinaritosatti_stiima_cnr_it/Documents/CC fit4medrob/Bando spoke 2/x URP/"/>
    </mc:Choice>
  </mc:AlternateContent>
  <xr:revisionPtr revIDLastSave="69" documentId="8_{DEFD53E0-1C46-4B05-A76B-92F71052CF4D}" xr6:coauthVersionLast="47" xr6:coauthVersionMax="47" xr10:uidLastSave="{77F18C79-51FB-4D1A-A1C5-24D994D9F207}"/>
  <bookViews>
    <workbookView xWindow="-21697" yWindow="-3675" windowWidth="21795" windowHeight="14595" tabRatio="587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2" l="1"/>
  <c r="C10" i="12"/>
  <c r="F7" i="12"/>
  <c r="D16" i="12" l="1"/>
  <c r="D15" i="12"/>
  <c r="D14" i="12"/>
  <c r="C14" i="12"/>
  <c r="D13" i="12"/>
  <c r="C16" i="12"/>
  <c r="C13" i="12"/>
  <c r="C13" i="10" l="1"/>
  <c r="C15" i="12" l="1"/>
  <c r="D12" i="12" l="1"/>
  <c r="D17" i="12" s="1"/>
  <c r="C12" i="12"/>
  <c r="C17" i="12" s="1"/>
  <c r="E11" i="12"/>
  <c r="E10" i="12"/>
  <c r="E9" i="12"/>
  <c r="E8" i="12"/>
  <c r="C20" i="10" s="1"/>
  <c r="C21" i="10" l="1"/>
  <c r="F11" i="12"/>
  <c r="C23" i="10"/>
  <c r="C22" i="10"/>
  <c r="D14" i="10"/>
  <c r="D15" i="10" s="1"/>
  <c r="D16" i="10"/>
  <c r="E14" i="10"/>
  <c r="E15" i="10" s="1"/>
  <c r="E12" i="12"/>
  <c r="D23" i="10" l="1"/>
  <c r="F8" i="12"/>
  <c r="C24" i="10"/>
  <c r="F14" i="10"/>
  <c r="F15" i="10" s="1"/>
  <c r="E16" i="10"/>
  <c r="E17" i="12"/>
  <c r="D20" i="10" l="1"/>
  <c r="F16" i="10"/>
  <c r="C25" i="10" s="1"/>
  <c r="E18" i="12"/>
  <c r="H15" i="6"/>
  <c r="G16" i="6"/>
  <c r="D16" i="6"/>
  <c r="E16" i="6"/>
  <c r="F16" i="6"/>
  <c r="C16" i="6"/>
  <c r="C26" i="10" l="1"/>
  <c r="F18" i="12"/>
  <c r="E17" i="10"/>
  <c r="H16" i="6"/>
</calcChain>
</file>

<file path=xl/sharedStrings.xml><?xml version="1.0" encoding="utf-8"?>
<sst xmlns="http://schemas.openxmlformats.org/spreadsheetml/2006/main" count="69" uniqueCount="57">
  <si>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</si>
  <si>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</si>
  <si>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</si>
  <si>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</si>
  <si>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</si>
  <si>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</si>
  <si>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</si>
  <si>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</si>
  <si>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</si>
  <si>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</si>
  <si>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</si>
  <si>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</si>
  <si>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</si>
  <si>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</si>
  <si>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</si>
  <si>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</si>
  <si>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</si>
  <si>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</si>
  <si>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</si>
  <si>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</si>
  <si>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</si>
  <si>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</si>
  <si>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</si>
  <si>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</si>
  <si>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</si>
  <si>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</si>
  <si>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</si>
  <si>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</si>
  <si>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</si>
  <si>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</si>
  <si>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</si>
  <si>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COSTO TOTALE PROGETTO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</si>
  <si>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</si>
  <si>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</si>
  <si>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</si>
  <si>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</si>
  <si>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</si>
  <si>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</si>
  <si>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</si>
  <si>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</si>
  <si>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</si>
  <si>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</si>
  <si>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NOME SOGGETTO PROPONENTE</t>
  </si>
  <si>
    <t>Percentuale Agevolazione Università</t>
  </si>
  <si>
    <t>Percentuale Agevolazione EPR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</si>
  <si>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</si>
  <si>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</si>
  <si>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</si>
  <si>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</si>
  <si>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Mezzogiorno</t>
  </si>
  <si>
    <t>Micro o Piccola Impresa</t>
  </si>
  <si>
    <t>Personale direttamente impiegato nel progetto</t>
  </si>
  <si>
    <t>Strumenti, attrezzature e licenze</t>
  </si>
  <si>
    <t>Costi indiretti</t>
  </si>
  <si>
    <t xml:space="preserve">Altri costi di esercizio </t>
  </si>
  <si>
    <t>Altri costi di esercizio</t>
  </si>
  <si>
    <t>Costi indiretti  (20% costi personale)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</si>
</sst>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0" borderId="8" xfId="0" applyFont="1" applyBorder="1"/>
    <xf numFmtId="0" fontId="5" fillId="0" borderId="0" xfId="0" applyFo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center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9" xfId="0" applyNumberFormat="1" applyFont="1" applyFill="1" applyBorder="1" applyAlignment="1">
      <alignment horizontal="right"/>
    </xf>
    <xf numFmtId="164" fontId="5" fillId="4" borderId="3" xfId="0" applyNumberFormat="1" applyFont="1" applyFill="1" applyBorder="1"/>
    <xf numFmtId="164" fontId="5" fillId="8" borderId="9" xfId="0" applyNumberFormat="1" applyFont="1" applyFill="1" applyBorder="1"/>
    <xf numFmtId="164" fontId="5" fillId="0" borderId="8" xfId="0" applyNumberFormat="1" applyFont="1" applyBorder="1"/>
    <xf numFmtId="0" fontId="4" fillId="0" borderId="0" xfId="0" applyFont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9" fontId="4" fillId="0" borderId="0" xfId="2" applyFont="1" applyFill="1"/>
    <xf numFmtId="0" fontId="4" fillId="0" borderId="1" xfId="0" applyFont="1" applyBorder="1" applyAlignment="1">
      <alignment horizontal="justify"/>
    </xf>
    <xf numFmtId="164" fontId="4" fillId="10" borderId="1" xfId="0" applyNumberFormat="1" applyFont="1" applyFill="1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9" fontId="4" fillId="0" borderId="0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6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47625</xdr:rowOff>
    </xdr:from>
    <xdr:to>
      <xdr:col>8</xdr:col>
      <xdr:colOff>1270</xdr:colOff>
      <xdr:row>6</xdr:row>
      <xdr:rowOff>0</xdr:rowOff>
    </xdr:to>
    <xdr:pic>
      <xdr:nvPicPr>
        <xdr:cNvPr id="3" name="Immagine 2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AE37C028-94D7-4064-8022-D528FCC2EF4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885825" y="4762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0</xdr:colOff>
      <xdr:row>50</xdr:row>
      <xdr:rowOff>85725</xdr:rowOff>
    </xdr:from>
    <xdr:to>
      <xdr:col>17</xdr:col>
      <xdr:colOff>330835</xdr:colOff>
      <xdr:row>54</xdr:row>
      <xdr:rowOff>158115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04AA32C2-FC2C-4391-80D0-06AB78BB3C19}"/>
            </a:ext>
          </a:extLst>
        </xdr:cNvPr>
        <xdr:cNvGrpSpPr/>
      </xdr:nvGrpSpPr>
      <xdr:grpSpPr>
        <a:xfrm>
          <a:off x="7772400" y="11458575"/>
          <a:ext cx="6236335" cy="834390"/>
          <a:chOff x="838200" y="7429500"/>
          <a:chExt cx="6236335" cy="834390"/>
        </a:xfrm>
      </xdr:grpSpPr>
      <xdr:pic>
        <xdr:nvPicPr>
          <xdr:cNvPr id="5" name="Immagine 4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F6CA5AC8-E337-82C8-0C57-B205362896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9" name="Immagine 8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C1301E10-7A95-3D62-530F-4DDB6FE30B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10" name="Casella di testo 2">
            <a:extLst>
              <a:ext uri="{FF2B5EF4-FFF2-40B4-BE49-F238E27FC236}">
                <a16:creationId xmlns:a16="http://schemas.microsoft.com/office/drawing/2014/main" id="{7BC1F015-D9EC-EBEB-2999-B6B3724E3F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7065" y="7860665"/>
            <a:ext cx="2614295" cy="3486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</xdr:col>
      <xdr:colOff>85724</xdr:colOff>
      <xdr:row>18</xdr:row>
      <xdr:rowOff>133350</xdr:rowOff>
    </xdr:from>
    <xdr:to>
      <xdr:col>5</xdr:col>
      <xdr:colOff>1152524</xdr:colOff>
      <xdr:row>23</xdr:row>
      <xdr:rowOff>133350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95D80D77-04FC-40CA-9775-7E8F87234436}"/>
            </a:ext>
          </a:extLst>
        </xdr:cNvPr>
        <xdr:cNvGrpSpPr/>
      </xdr:nvGrpSpPr>
      <xdr:grpSpPr>
        <a:xfrm>
          <a:off x="942974" y="5410200"/>
          <a:ext cx="6238875" cy="952500"/>
          <a:chOff x="838200" y="7429500"/>
          <a:chExt cx="6236335" cy="862602"/>
        </a:xfrm>
      </xdr:grpSpPr>
      <xdr:pic>
        <xdr:nvPicPr>
          <xdr:cNvPr id="7" name="Immagine 6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38B1C27F-B85D-EC67-7F87-33E9B959370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8" name="Immagine 7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884A484A-B4B4-404E-FF5C-9617698779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11" name="Casella di testo 2">
            <a:extLst>
              <a:ext uri="{FF2B5EF4-FFF2-40B4-BE49-F238E27FC236}">
                <a16:creationId xmlns:a16="http://schemas.microsoft.com/office/drawing/2014/main" id="{7655E417-CB38-44B7-A533-38F1C7FBFF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54512" y="7860664"/>
            <a:ext cx="2916849" cy="4314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104775</xdr:rowOff>
    </xdr:from>
    <xdr:to>
      <xdr:col>6</xdr:col>
      <xdr:colOff>515620</xdr:colOff>
      <xdr:row>6</xdr:row>
      <xdr:rowOff>57150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0364530-749F-D49F-96D9-1BA1722BCC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1076325" y="104775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104775</xdr:colOff>
      <xdr:row>27</xdr:row>
      <xdr:rowOff>57150</xdr:rowOff>
    </xdr:from>
    <xdr:to>
      <xdr:col>5</xdr:col>
      <xdr:colOff>435610</xdr:colOff>
      <xdr:row>31</xdr:row>
      <xdr:rowOff>167640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18738825-5F2C-4A27-A206-C330DA16607B}"/>
            </a:ext>
          </a:extLst>
        </xdr:cNvPr>
        <xdr:cNvGrpSpPr/>
      </xdr:nvGrpSpPr>
      <xdr:grpSpPr>
        <a:xfrm>
          <a:off x="962025" y="5695950"/>
          <a:ext cx="6483985" cy="834390"/>
          <a:chOff x="838200" y="7429500"/>
          <a:chExt cx="6236335" cy="834390"/>
        </a:xfrm>
      </xdr:grpSpPr>
      <xdr:pic>
        <xdr:nvPicPr>
          <xdr:cNvPr id="5" name="Immagine 4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0391325A-F108-9ACA-EE69-FFE5F9B9F8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6" name="Immagine 5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E8C4FAE0-3534-C991-92F4-067DC3A91B5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8" name="Casella di testo 2">
            <a:extLst>
              <a:ext uri="{FF2B5EF4-FFF2-40B4-BE49-F238E27FC236}">
                <a16:creationId xmlns:a16="http://schemas.microsoft.com/office/drawing/2014/main" id="{06428FCA-40CD-9114-BE5C-08E2B7B365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7065" y="7860665"/>
            <a:ext cx="2614295" cy="3486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0</xdr:rowOff>
    </xdr:from>
    <xdr:to>
      <xdr:col>7</xdr:col>
      <xdr:colOff>1049020</xdr:colOff>
      <xdr:row>5</xdr:row>
      <xdr:rowOff>115166</xdr:rowOff>
    </xdr:to>
    <xdr:pic>
      <xdr:nvPicPr>
        <xdr:cNvPr id="2" name="Immagine 1" descr="Immagine che contiene testo, schermata&#10;&#10;Descrizione generata automaticamente">
          <a:extLst>
            <a:ext uri="{FF2B5EF4-FFF2-40B4-BE49-F238E27FC236}">
              <a16:creationId xmlns:a16="http://schemas.microsoft.com/office/drawing/2014/main" id="{7809BFFC-220B-48BF-9800-B8E9D0A484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72" t="41935" r="4994" b="49701"/>
        <a:stretch/>
      </xdr:blipFill>
      <xdr:spPr bwMode="auto">
        <a:xfrm>
          <a:off x="1095375" y="0"/>
          <a:ext cx="7478395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225136</xdr:colOff>
      <xdr:row>17</xdr:row>
      <xdr:rowOff>129020</xdr:rowOff>
    </xdr:from>
    <xdr:to>
      <xdr:col>6</xdr:col>
      <xdr:colOff>1040880</xdr:colOff>
      <xdr:row>22</xdr:row>
      <xdr:rowOff>54205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3CCEB46-02EB-4C8A-8DCF-A2EE1E3EBB53}"/>
            </a:ext>
          </a:extLst>
        </xdr:cNvPr>
        <xdr:cNvGrpSpPr/>
      </xdr:nvGrpSpPr>
      <xdr:grpSpPr>
        <a:xfrm>
          <a:off x="1082386" y="3679247"/>
          <a:ext cx="6232006" cy="834390"/>
          <a:chOff x="838200" y="7429500"/>
          <a:chExt cx="6236335" cy="834390"/>
        </a:xfrm>
      </xdr:grpSpPr>
      <xdr:pic>
        <xdr:nvPicPr>
          <xdr:cNvPr id="4" name="Immagine 3" descr="Immagine che contiene testo, Carattere, Elementi grafici, logo&#10;&#10;Descrizione generata automaticamente">
            <a:extLst>
              <a:ext uri="{FF2B5EF4-FFF2-40B4-BE49-F238E27FC236}">
                <a16:creationId xmlns:a16="http://schemas.microsoft.com/office/drawing/2014/main" id="{5AAB7F8D-819F-AD29-0319-635786E6EB5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38200" y="7460615"/>
            <a:ext cx="1214755" cy="803275"/>
          </a:xfrm>
          <a:prstGeom prst="rect">
            <a:avLst/>
          </a:prstGeom>
        </xdr:spPr>
      </xdr:pic>
      <xdr:pic>
        <xdr:nvPicPr>
          <xdr:cNvPr id="6" name="Immagine 5" descr="Immagine che contiene Carattere, Elementi grafici, logo, grafica&#10;&#10;Descrizione generata automaticamente">
            <a:extLst>
              <a:ext uri="{FF2B5EF4-FFF2-40B4-BE49-F238E27FC236}">
                <a16:creationId xmlns:a16="http://schemas.microsoft.com/office/drawing/2014/main" id="{B053B028-61F6-926D-535A-49A28DA3A8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1960" y="7429500"/>
            <a:ext cx="1552575" cy="581025"/>
          </a:xfrm>
          <a:prstGeom prst="rect">
            <a:avLst/>
          </a:prstGeom>
          <a:noFill/>
          <a:ln>
            <a:noFill/>
          </a:ln>
        </xdr:spPr>
      </xdr:pic>
      <xdr:sp macro="" textlink="">
        <xdr:nvSpPr>
          <xdr:cNvPr id="7" name="Casella di testo 2">
            <a:extLst>
              <a:ext uri="{FF2B5EF4-FFF2-40B4-BE49-F238E27FC236}">
                <a16:creationId xmlns:a16="http://schemas.microsoft.com/office/drawing/2014/main" id="{D98834C4-042B-78FA-5C68-E26FB83707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7065" y="7860665"/>
            <a:ext cx="2614295" cy="34861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rot="0" vert="horz" wrap="square" lIns="91440" tIns="45720" rIns="91440" bIns="45720" anchor="t" anchorCtr="0">
            <a:spAutoFit/>
          </a:bodyPr>
          <a:lstStyle/>
          <a:p>
            <a:pPr algn="r"/>
            <a:r>
              <a:rPr lang="it-IT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STIIMA CNR - Via Alfonso Corti 12, 20133 Milano, Italy 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  <a:p>
            <a:pPr algn="r"/>
            <a:r>
              <a:rPr lang="en-GB" sz="800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tel. +39 02 2369 9995 – </a:t>
            </a:r>
            <a:r>
              <a:rPr lang="en-GB" sz="800" u="sng">
                <a:solidFill>
                  <a:srgbClr val="1F497D"/>
                </a:solidFill>
                <a:effectLst/>
                <a:latin typeface="Calibri" panose="020F0502020204030204" pitchFamily="34" charset="0"/>
                <a:ea typeface="Times New Roman" panose="02020603050405020304" pitchFamily="18" charset="0"/>
              </a:rPr>
              <a:t>segreteria.stiima@stiima.cnr.it</a:t>
            </a:r>
            <a:endParaRPr lang="it-IT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9"/>
  <sheetViews>
    <sheetView tabSelected="1" workbookViewId="0">
      <selection activeCell="B8" sqref="B8:F8"/>
    </sheetView>
  </sheetViews>
  <sheetFormatPr defaultColWidth="8.85546875" defaultRowHeight="15" x14ac:dyDescent="0.25"/>
  <cols>
    <col min="1" max="1" width="12.85546875" customWidth="1"/>
    <col min="2" max="2" width="20.7109375" customWidth="1"/>
    <col min="3" max="3" width="30.42578125" customWidth="1"/>
    <col min="4" max="4" width="12.28515625" bestFit="1" customWidth="1"/>
    <col min="5" max="5" width="14.140625" bestFit="1" customWidth="1"/>
    <col min="6" max="6" width="17.28515625" bestFit="1" customWidth="1"/>
  </cols>
  <sheetData>
    <row r="1" spans="2:6" ht="14.1" customHeight="1" x14ac:dyDescent="0.25">
      <c r="B1" s="78"/>
      <c r="C1" s="78"/>
      <c r="D1" s="78"/>
      <c r="E1" s="78"/>
      <c r="F1" s="78"/>
    </row>
    <row r="2" spans="2:6" ht="14.1" customHeight="1" x14ac:dyDescent="0.25">
      <c r="B2" s="78"/>
      <c r="C2" s="78"/>
      <c r="D2" s="78"/>
      <c r="E2" s="78"/>
      <c r="F2" s="78"/>
    </row>
    <row r="3" spans="2:6" ht="14.1" customHeight="1" x14ac:dyDescent="0.25">
      <c r="B3" s="78"/>
      <c r="C3" s="78"/>
      <c r="D3" s="78"/>
      <c r="E3" s="78"/>
      <c r="F3" s="78"/>
    </row>
    <row r="4" spans="2:6" ht="14.1" customHeight="1" x14ac:dyDescent="0.25">
      <c r="B4" s="78"/>
      <c r="C4" s="78"/>
      <c r="D4" s="78"/>
      <c r="E4" s="78"/>
      <c r="F4" s="78"/>
    </row>
    <row r="5" spans="2:6" ht="14.1" customHeight="1" x14ac:dyDescent="0.25">
      <c r="B5" s="78"/>
      <c r="C5" s="78"/>
      <c r="D5" s="78"/>
      <c r="E5" s="78"/>
      <c r="F5" s="78"/>
    </row>
    <row r="6" spans="2:6" ht="14.1" customHeight="1" x14ac:dyDescent="0.25">
      <c r="B6" s="78"/>
      <c r="C6" s="78"/>
      <c r="D6" s="78"/>
      <c r="E6" s="78"/>
      <c r="F6" s="78"/>
    </row>
    <row r="7" spans="2:6" ht="14.1" customHeight="1" x14ac:dyDescent="0.25">
      <c r="B7" s="78"/>
      <c r="C7" s="78"/>
      <c r="D7" s="78"/>
      <c r="E7" s="78"/>
      <c r="F7" s="78"/>
    </row>
    <row r="8" spans="2:6" ht="14.1" customHeight="1" x14ac:dyDescent="0.25">
      <c r="B8" s="87" t="s">
        <v>28</v>
      </c>
      <c r="C8" s="87"/>
      <c r="D8" s="87"/>
      <c r="E8" s="87"/>
      <c r="F8" s="87"/>
    </row>
    <row r="9" spans="2:6" x14ac:dyDescent="0.25">
      <c r="B9" s="3"/>
      <c r="C9" s="3"/>
      <c r="D9" s="3"/>
      <c r="E9" s="3"/>
      <c r="F9" s="3"/>
    </row>
    <row r="10" spans="2:6" ht="172.9" customHeight="1" x14ac:dyDescent="0.25">
      <c r="B10" s="82" t="s">
        <v>34</v>
      </c>
      <c r="C10" s="82"/>
      <c r="D10" s="82"/>
      <c r="E10" s="82"/>
      <c r="F10" s="82"/>
    </row>
    <row r="11" spans="2:6" x14ac:dyDescent="0.25">
      <c r="B11" s="3"/>
      <c r="C11" s="3"/>
      <c r="D11" s="3"/>
      <c r="E11" s="3"/>
      <c r="F11" s="3"/>
    </row>
    <row r="12" spans="2:6" s="13" customFormat="1" x14ac:dyDescent="0.25">
      <c r="B12" s="83" t="s">
        <v>0</v>
      </c>
      <c r="C12" s="84" t="s">
        <v>1</v>
      </c>
      <c r="D12" s="80" t="s">
        <v>2</v>
      </c>
      <c r="E12" s="30"/>
      <c r="F12" s="31"/>
    </row>
    <row r="13" spans="2:6" s="14" customFormat="1" x14ac:dyDescent="0.25">
      <c r="B13" s="83"/>
      <c r="C13" s="85"/>
      <c r="D13" s="81"/>
      <c r="E13" s="30"/>
      <c r="F13" s="31"/>
    </row>
    <row r="14" spans="2:6" x14ac:dyDescent="0.25">
      <c r="B14" s="83" t="s">
        <v>3</v>
      </c>
      <c r="C14" s="5" t="s">
        <v>4</v>
      </c>
      <c r="D14" s="41">
        <v>70</v>
      </c>
      <c r="E14" s="30"/>
      <c r="F14" s="31"/>
    </row>
    <row r="15" spans="2:6" x14ac:dyDescent="0.25">
      <c r="B15" s="83"/>
      <c r="C15" s="5" t="s">
        <v>5</v>
      </c>
      <c r="D15" s="41">
        <v>45</v>
      </c>
      <c r="E15" s="30"/>
      <c r="F15" s="31"/>
    </row>
    <row r="16" spans="2:6" x14ac:dyDescent="0.25">
      <c r="B16" s="86" t="s">
        <v>6</v>
      </c>
      <c r="C16" s="5" t="s">
        <v>4</v>
      </c>
      <c r="D16" s="41">
        <v>60</v>
      </c>
      <c r="E16" s="30"/>
      <c r="F16" s="31"/>
    </row>
    <row r="17" spans="2:6" x14ac:dyDescent="0.25">
      <c r="B17" s="86"/>
      <c r="C17" s="5" t="s">
        <v>5</v>
      </c>
      <c r="D17" s="41">
        <v>35</v>
      </c>
      <c r="E17" s="30"/>
      <c r="F17" s="31"/>
    </row>
    <row r="18" spans="2:6" x14ac:dyDescent="0.25">
      <c r="B18" s="79"/>
      <c r="C18" s="79"/>
      <c r="D18" s="79"/>
      <c r="E18" s="79"/>
      <c r="F18" s="79"/>
    </row>
    <row r="19" spans="2:6" x14ac:dyDescent="0.25">
      <c r="B19" s="79"/>
      <c r="C19" s="79"/>
      <c r="D19" s="79"/>
      <c r="E19" s="79"/>
      <c r="F19" s="79"/>
    </row>
    <row r="20" spans="2:6" x14ac:dyDescent="0.25">
      <c r="B20" s="79"/>
      <c r="C20" s="79"/>
      <c r="D20" s="79"/>
      <c r="E20" s="79"/>
      <c r="F20" s="79"/>
    </row>
    <row r="21" spans="2:6" x14ac:dyDescent="0.25">
      <c r="B21" s="79"/>
      <c r="C21" s="79"/>
      <c r="D21" s="79"/>
      <c r="E21" s="79"/>
      <c r="F21" s="79"/>
    </row>
    <row r="22" spans="2:6" x14ac:dyDescent="0.25">
      <c r="B22" s="79"/>
      <c r="C22" s="79"/>
      <c r="D22" s="79"/>
      <c r="E22" s="79"/>
      <c r="F22" s="79"/>
    </row>
    <row r="23" spans="2:6" x14ac:dyDescent="0.25">
      <c r="B23" s="79"/>
      <c r="C23" s="79"/>
      <c r="D23" s="79"/>
      <c r="E23" s="79"/>
      <c r="F23" s="79"/>
    </row>
    <row r="24" spans="2:6" x14ac:dyDescent="0.25">
      <c r="B24" s="79"/>
      <c r="C24" s="79"/>
      <c r="D24" s="79"/>
      <c r="E24" s="79"/>
      <c r="F24" s="79"/>
    </row>
    <row r="35" spans="3:8" x14ac:dyDescent="0.25">
      <c r="C35" s="78"/>
      <c r="D35" s="78"/>
      <c r="E35" s="78"/>
      <c r="F35" s="78"/>
      <c r="G35" s="78"/>
      <c r="H35" s="78"/>
    </row>
    <row r="36" spans="3:8" x14ac:dyDescent="0.25">
      <c r="C36" s="78"/>
      <c r="D36" s="78"/>
      <c r="E36" s="78"/>
      <c r="F36" s="78"/>
      <c r="G36" s="78"/>
      <c r="H36" s="78"/>
    </row>
    <row r="37" spans="3:8" x14ac:dyDescent="0.25">
      <c r="C37" s="78"/>
      <c r="D37" s="78"/>
      <c r="E37" s="78"/>
      <c r="F37" s="78"/>
      <c r="G37" s="78"/>
      <c r="H37" s="78"/>
    </row>
    <row r="38" spans="3:8" x14ac:dyDescent="0.25">
      <c r="C38" s="78"/>
      <c r="D38" s="78"/>
      <c r="E38" s="78"/>
      <c r="F38" s="78"/>
      <c r="G38" s="78"/>
      <c r="H38" s="78"/>
    </row>
    <row r="39" spans="3:8" x14ac:dyDescent="0.25">
      <c r="C39" s="78"/>
      <c r="D39" s="78"/>
      <c r="E39" s="78"/>
      <c r="F39" s="78"/>
      <c r="G39" s="78"/>
      <c r="H39" s="78"/>
    </row>
  </sheetData>
  <mergeCells count="10">
    <mergeCell ref="C35:H39"/>
    <mergeCell ref="B18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zoomScaleNormal="100" workbookViewId="0">
      <selection activeCell="C39" sqref="C39"/>
    </sheetView>
  </sheetViews>
  <sheetFormatPr defaultColWidth="10.42578125" defaultRowHeight="14.25" x14ac:dyDescent="0.2"/>
  <cols>
    <col min="1" max="1" width="12.85546875" style="3" customWidth="1"/>
    <col min="2" max="2" width="37.85546875" style="3" customWidth="1"/>
    <col min="3" max="3" width="20.85546875" style="3" customWidth="1"/>
    <col min="4" max="4" width="16.28515625" style="3" customWidth="1"/>
    <col min="5" max="5" width="17.28515625" style="3" customWidth="1"/>
    <col min="6" max="6" width="15.42578125" style="3" customWidth="1"/>
    <col min="7" max="7" width="21.85546875" style="2" customWidth="1"/>
    <col min="8" max="8" width="21.85546875" style="3" customWidth="1"/>
    <col min="9" max="9" width="10.85546875" style="2" customWidth="1"/>
    <col min="10" max="11" width="14.28515625" style="3" customWidth="1"/>
    <col min="12" max="12" width="100.85546875" style="3" customWidth="1"/>
    <col min="13" max="16384" width="10.42578125" style="3"/>
  </cols>
  <sheetData>
    <row r="1" spans="1:9" ht="14.1" customHeight="1" x14ac:dyDescent="0.2">
      <c r="A1" s="78"/>
      <c r="B1" s="78"/>
      <c r="C1" s="78"/>
      <c r="D1" s="78"/>
      <c r="E1" s="78"/>
      <c r="F1" s="78"/>
      <c r="G1" s="78"/>
    </row>
    <row r="2" spans="1:9" ht="14.1" customHeight="1" x14ac:dyDescent="0.2">
      <c r="A2" s="78"/>
      <c r="B2" s="78"/>
      <c r="C2" s="78"/>
      <c r="D2" s="78"/>
      <c r="E2" s="78"/>
      <c r="F2" s="78"/>
      <c r="G2" s="78"/>
    </row>
    <row r="3" spans="1:9" ht="14.1" customHeight="1" x14ac:dyDescent="0.2">
      <c r="A3" s="78"/>
      <c r="B3" s="78"/>
      <c r="C3" s="78"/>
      <c r="D3" s="78"/>
      <c r="E3" s="78"/>
      <c r="F3" s="78"/>
      <c r="G3" s="78"/>
    </row>
    <row r="4" spans="1:9" ht="14.1" customHeight="1" x14ac:dyDescent="0.2">
      <c r="A4" s="78"/>
      <c r="B4" s="78"/>
      <c r="C4" s="78"/>
      <c r="D4" s="78"/>
      <c r="E4" s="78"/>
      <c r="F4" s="78"/>
      <c r="G4" s="78"/>
    </row>
    <row r="5" spans="1:9" ht="14.1" customHeight="1" x14ac:dyDescent="0.2">
      <c r="A5" s="78"/>
      <c r="B5" s="78"/>
      <c r="C5" s="78"/>
      <c r="D5" s="78"/>
      <c r="E5" s="78"/>
      <c r="F5" s="78"/>
      <c r="G5" s="78"/>
    </row>
    <row r="6" spans="1:9" ht="14.1" customHeight="1" x14ac:dyDescent="0.2">
      <c r="A6" s="78"/>
      <c r="B6" s="78"/>
      <c r="C6" s="78"/>
      <c r="D6" s="78"/>
      <c r="E6" s="78"/>
      <c r="F6" s="78"/>
      <c r="G6" s="78"/>
    </row>
    <row r="7" spans="1:9" ht="14.1" customHeight="1" x14ac:dyDescent="0.2">
      <c r="A7" s="78"/>
      <c r="B7" s="78"/>
      <c r="C7" s="78"/>
      <c r="D7" s="78"/>
      <c r="E7" s="78"/>
      <c r="F7" s="78"/>
      <c r="G7" s="78"/>
    </row>
    <row r="8" spans="1:9" s="10" customFormat="1" ht="14.1" customHeight="1" x14ac:dyDescent="0.25">
      <c r="B8" s="92"/>
      <c r="C8" s="92"/>
      <c r="D8" s="92"/>
      <c r="E8" s="92"/>
      <c r="F8" s="92"/>
      <c r="G8" s="11"/>
      <c r="I8" s="12"/>
    </row>
    <row r="9" spans="1:9" x14ac:dyDescent="0.2">
      <c r="B9" s="93" t="s">
        <v>29</v>
      </c>
      <c r="C9" s="93"/>
      <c r="D9" s="93"/>
      <c r="E9" s="93"/>
      <c r="F9" s="93"/>
      <c r="G9" s="93"/>
    </row>
    <row r="10" spans="1:9" x14ac:dyDescent="0.2">
      <c r="B10" s="93" t="s">
        <v>39</v>
      </c>
      <c r="C10" s="93"/>
      <c r="D10" s="93"/>
      <c r="E10" s="93"/>
      <c r="F10" s="93"/>
      <c r="G10" s="93"/>
    </row>
    <row r="12" spans="1:9" ht="15" x14ac:dyDescent="0.25">
      <c r="D12" s="94" t="s">
        <v>7</v>
      </c>
      <c r="E12" s="95"/>
      <c r="F12" s="96"/>
      <c r="G12" s="31"/>
      <c r="H12" s="31"/>
      <c r="I12" s="3"/>
    </row>
    <row r="13" spans="1:9" ht="30" x14ac:dyDescent="0.2">
      <c r="B13" s="68" t="s">
        <v>40</v>
      </c>
      <c r="C13" s="69" t="str">
        <f>Proponente!C5</f>
        <v>Micro o Piccola Impresa</v>
      </c>
      <c r="D13" s="66" t="s">
        <v>8</v>
      </c>
      <c r="E13" s="66" t="s">
        <v>9</v>
      </c>
      <c r="F13" s="66" t="s">
        <v>10</v>
      </c>
      <c r="G13" s="3"/>
      <c r="I13" s="3"/>
    </row>
    <row r="14" spans="1:9" s="4" customFormat="1" ht="15" x14ac:dyDescent="0.25">
      <c r="B14" s="23" t="s">
        <v>27</v>
      </c>
      <c r="C14" s="23"/>
      <c r="D14" s="29">
        <f>Proponente!C12</f>
        <v>31000</v>
      </c>
      <c r="E14" s="29">
        <f>Proponente!D12</f>
        <v>29600</v>
      </c>
      <c r="F14" s="29">
        <f>Proponente!E12</f>
        <v>60600</v>
      </c>
    </row>
    <row r="15" spans="1:9" ht="15" x14ac:dyDescent="0.2">
      <c r="B15" s="90" t="s">
        <v>26</v>
      </c>
      <c r="C15" s="91"/>
      <c r="D15" s="39">
        <f>D14</f>
        <v>31000</v>
      </c>
      <c r="E15" s="39">
        <f t="shared" ref="E15:F15" si="0">E14</f>
        <v>29600</v>
      </c>
      <c r="F15" s="39">
        <f t="shared" si="0"/>
        <v>60600</v>
      </c>
      <c r="G15" s="3"/>
      <c r="I15" s="3"/>
    </row>
    <row r="16" spans="1:9" s="6" customFormat="1" ht="15" x14ac:dyDescent="0.25">
      <c r="B16" s="88" t="s">
        <v>30</v>
      </c>
      <c r="C16" s="89"/>
      <c r="D16" s="42">
        <f>Proponente!C17</f>
        <v>21700</v>
      </c>
      <c r="E16" s="55">
        <f>Proponente!D17</f>
        <v>13320</v>
      </c>
      <c r="F16" s="42">
        <f>Proponente!E17</f>
        <v>35020</v>
      </c>
      <c r="G16" s="64"/>
      <c r="H16" s="64"/>
    </row>
    <row r="17" spans="1:9" ht="33" customHeight="1" x14ac:dyDescent="0.2">
      <c r="B17" s="6"/>
      <c r="C17" s="6"/>
      <c r="D17" s="6"/>
      <c r="E17" s="67" t="str">
        <f>IF(E16&gt;=F16*0.3,"Vincolo SS OK","Vincolo SS non rispettato")</f>
        <v>Vincolo SS OK</v>
      </c>
      <c r="F17" s="6"/>
      <c r="G17" s="65"/>
      <c r="H17" s="65"/>
    </row>
    <row r="18" spans="1:9" x14ac:dyDescent="0.2">
      <c r="B18" s="6"/>
      <c r="C18" s="6"/>
      <c r="D18" s="6"/>
      <c r="E18" s="6"/>
      <c r="F18" s="6"/>
    </row>
    <row r="19" spans="1:9" x14ac:dyDescent="0.2">
      <c r="B19" s="70" t="s">
        <v>11</v>
      </c>
      <c r="C19" s="70" t="s">
        <v>10</v>
      </c>
      <c r="D19" s="6"/>
      <c r="E19" s="6"/>
      <c r="F19" s="6"/>
    </row>
    <row r="20" spans="1:9" ht="28.5" x14ac:dyDescent="0.2">
      <c r="B20" s="71" t="s">
        <v>51</v>
      </c>
      <c r="C20" s="22">
        <f>Proponente!E8</f>
        <v>18000</v>
      </c>
      <c r="D20" s="67" t="str">
        <f>IF(C20&lt;=C24*0.3,"OK","superato limite del 30%")</f>
        <v>OK</v>
      </c>
      <c r="E20" s="6"/>
      <c r="F20" s="6"/>
    </row>
    <row r="21" spans="1:9" ht="25.5" customHeight="1" x14ac:dyDescent="0.2">
      <c r="B21" s="72" t="s">
        <v>52</v>
      </c>
      <c r="C21" s="22">
        <f>Proponente!E9</f>
        <v>36000</v>
      </c>
      <c r="D21" s="6"/>
      <c r="E21" s="6"/>
      <c r="F21" s="6"/>
    </row>
    <row r="22" spans="1:9" x14ac:dyDescent="0.2">
      <c r="B22" s="73" t="s">
        <v>53</v>
      </c>
      <c r="C22" s="22">
        <f>Proponente!E10</f>
        <v>3600</v>
      </c>
      <c r="D22" s="6"/>
      <c r="E22" s="6"/>
      <c r="F22" s="6"/>
    </row>
    <row r="23" spans="1:9" x14ac:dyDescent="0.2">
      <c r="B23" s="73" t="s">
        <v>54</v>
      </c>
      <c r="C23" s="22">
        <f>Proponente!E11</f>
        <v>3000</v>
      </c>
      <c r="D23" s="67" t="str">
        <f>IF(C23&lt;=(C20+C21)*0.2,"OK","superato limite del 20%")</f>
        <v>OK</v>
      </c>
      <c r="E23" s="6"/>
      <c r="F23" s="6"/>
    </row>
    <row r="24" spans="1:9" ht="15" x14ac:dyDescent="0.2">
      <c r="B24" s="74" t="s">
        <v>31</v>
      </c>
      <c r="C24" s="75">
        <f>SUM(C20:C23)</f>
        <v>60600</v>
      </c>
      <c r="D24" s="6"/>
      <c r="E24" s="6"/>
      <c r="F24" s="6"/>
    </row>
    <row r="25" spans="1:9" ht="15" x14ac:dyDescent="0.2">
      <c r="B25" s="76" t="s">
        <v>32</v>
      </c>
      <c r="C25" s="77">
        <f>F16</f>
        <v>35020</v>
      </c>
      <c r="D25" s="6"/>
      <c r="E25" s="6"/>
      <c r="F25" s="6"/>
    </row>
    <row r="26" spans="1:9" ht="15" x14ac:dyDescent="0.2">
      <c r="B26" s="56" t="s">
        <v>47</v>
      </c>
      <c r="C26" s="57">
        <f>Proponente!E18</f>
        <v>35020</v>
      </c>
      <c r="D26" s="6"/>
      <c r="E26" s="6"/>
      <c r="F26" s="6"/>
    </row>
    <row r="27" spans="1:9" x14ac:dyDescent="0.2">
      <c r="G27" s="60"/>
      <c r="I27" s="60"/>
    </row>
    <row r="28" spans="1:9" x14ac:dyDescent="0.2">
      <c r="A28" s="78"/>
      <c r="B28" s="78"/>
      <c r="C28" s="78"/>
      <c r="D28" s="78"/>
      <c r="E28" s="78"/>
      <c r="F28" s="78"/>
      <c r="G28" s="60"/>
      <c r="I28" s="60"/>
    </row>
    <row r="29" spans="1:9" x14ac:dyDescent="0.2">
      <c r="A29" s="78"/>
      <c r="B29" s="78"/>
      <c r="C29" s="78"/>
      <c r="D29" s="78"/>
      <c r="E29" s="78"/>
      <c r="F29" s="78"/>
      <c r="G29" s="60"/>
      <c r="I29" s="60"/>
    </row>
    <row r="30" spans="1:9" x14ac:dyDescent="0.2">
      <c r="A30" s="78"/>
      <c r="B30" s="78"/>
      <c r="C30" s="78"/>
      <c r="D30" s="78"/>
      <c r="E30" s="78"/>
      <c r="F30" s="78"/>
      <c r="G30" s="60"/>
      <c r="I30" s="60"/>
    </row>
    <row r="31" spans="1:9" x14ac:dyDescent="0.2">
      <c r="A31" s="78"/>
      <c r="B31" s="78"/>
      <c r="C31" s="78"/>
      <c r="D31" s="78"/>
      <c r="E31" s="78"/>
      <c r="F31" s="78"/>
      <c r="G31" s="60"/>
      <c r="I31" s="60"/>
    </row>
    <row r="32" spans="1:9" x14ac:dyDescent="0.2">
      <c r="A32" s="78"/>
      <c r="B32" s="78"/>
      <c r="C32" s="78"/>
      <c r="D32" s="78"/>
      <c r="E32" s="78"/>
      <c r="F32" s="78"/>
      <c r="G32" s="60"/>
      <c r="I32" s="60"/>
    </row>
    <row r="33" spans="7:9" x14ac:dyDescent="0.2">
      <c r="G33" s="60"/>
      <c r="I33" s="60"/>
    </row>
  </sheetData>
  <mergeCells count="8">
    <mergeCell ref="A28:F32"/>
    <mergeCell ref="A1:G7"/>
    <mergeCell ref="B16:C16"/>
    <mergeCell ref="B15:C15"/>
    <mergeCell ref="B8:F8"/>
    <mergeCell ref="B10:G10"/>
    <mergeCell ref="B9:G9"/>
    <mergeCell ref="D12:F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="110" zoomScaleNormal="110" workbookViewId="0">
      <selection activeCell="C15" sqref="C15"/>
    </sheetView>
  </sheetViews>
  <sheetFormatPr defaultColWidth="10.42578125" defaultRowHeight="14.25" x14ac:dyDescent="0.2"/>
  <cols>
    <col min="1" max="1" width="12.85546875" style="3" customWidth="1"/>
    <col min="2" max="2" width="13.140625" style="3" customWidth="1"/>
    <col min="3" max="3" width="13.140625" style="18" customWidth="1"/>
    <col min="4" max="4" width="19.28515625" style="18" customWidth="1"/>
    <col min="5" max="5" width="18.28515625" style="18" customWidth="1"/>
    <col min="6" max="6" width="17.42578125" style="18" customWidth="1"/>
    <col min="7" max="7" width="18.7109375" style="18" customWidth="1"/>
    <col min="8" max="8" width="24.7109375" style="18" customWidth="1"/>
    <col min="9" max="16384" width="10.42578125" style="3"/>
  </cols>
  <sheetData>
    <row r="1" spans="2:8" ht="14.1" customHeight="1" x14ac:dyDescent="0.2">
      <c r="B1" s="78"/>
      <c r="C1" s="78"/>
      <c r="D1" s="78"/>
      <c r="E1" s="78"/>
      <c r="F1" s="78"/>
      <c r="G1" s="78"/>
    </row>
    <row r="2" spans="2:8" ht="14.1" customHeight="1" x14ac:dyDescent="0.2">
      <c r="B2" s="78"/>
      <c r="C2" s="78"/>
      <c r="D2" s="78"/>
      <c r="E2" s="78"/>
      <c r="F2" s="78"/>
      <c r="G2" s="78"/>
    </row>
    <row r="3" spans="2:8" ht="14.1" customHeight="1" x14ac:dyDescent="0.2">
      <c r="B3" s="78"/>
      <c r="C3" s="78"/>
      <c r="D3" s="78"/>
      <c r="E3" s="78"/>
      <c r="F3" s="78"/>
      <c r="G3" s="78"/>
    </row>
    <row r="4" spans="2:8" ht="14.1" customHeight="1" x14ac:dyDescent="0.2">
      <c r="B4" s="78"/>
      <c r="C4" s="78"/>
      <c r="D4" s="78"/>
      <c r="E4" s="78"/>
      <c r="F4" s="78"/>
      <c r="G4" s="78"/>
    </row>
    <row r="5" spans="2:8" ht="14.1" customHeight="1" x14ac:dyDescent="0.2">
      <c r="B5" s="78"/>
      <c r="C5" s="78"/>
      <c r="D5" s="78"/>
      <c r="E5" s="78"/>
      <c r="F5" s="78"/>
      <c r="G5" s="78"/>
    </row>
    <row r="6" spans="2:8" ht="14.1" customHeight="1" x14ac:dyDescent="0.2">
      <c r="B6" s="78"/>
      <c r="C6" s="78"/>
      <c r="D6" s="78"/>
      <c r="E6" s="78"/>
      <c r="F6" s="78"/>
      <c r="G6" s="78"/>
    </row>
    <row r="7" spans="2:8" ht="14.1" customHeight="1" x14ac:dyDescent="0.2">
      <c r="B7" s="78"/>
      <c r="C7" s="78"/>
      <c r="D7" s="78"/>
      <c r="E7" s="78"/>
      <c r="F7" s="78"/>
      <c r="G7" s="78"/>
    </row>
    <row r="8" spans="2:8" ht="14.1" customHeight="1" x14ac:dyDescent="0.25">
      <c r="B8" s="87" t="s">
        <v>28</v>
      </c>
      <c r="C8" s="87"/>
      <c r="D8" s="87"/>
      <c r="E8" s="87"/>
      <c r="F8" s="87"/>
      <c r="G8" s="87"/>
    </row>
    <row r="9" spans="2:8" ht="15.75" x14ac:dyDescent="0.25">
      <c r="B9" s="10"/>
    </row>
    <row r="10" spans="2:8" x14ac:dyDescent="0.2">
      <c r="B10" s="97" t="s">
        <v>12</v>
      </c>
      <c r="C10" s="97"/>
      <c r="D10" s="97"/>
      <c r="E10" s="97"/>
      <c r="F10" s="97"/>
      <c r="G10" s="97"/>
      <c r="H10" s="97"/>
    </row>
    <row r="11" spans="2:8" x14ac:dyDescent="0.2">
      <c r="B11" s="97" t="s">
        <v>13</v>
      </c>
      <c r="C11" s="97"/>
      <c r="D11" s="97"/>
      <c r="E11" s="97"/>
      <c r="F11" s="97"/>
      <c r="G11" s="97"/>
      <c r="H11" s="97"/>
    </row>
    <row r="12" spans="2:8" x14ac:dyDescent="0.2">
      <c r="B12" s="97" t="s">
        <v>39</v>
      </c>
      <c r="C12" s="97"/>
      <c r="D12" s="97"/>
      <c r="E12" s="97"/>
      <c r="F12" s="97"/>
      <c r="G12" s="97"/>
      <c r="H12" s="97"/>
    </row>
    <row r="13" spans="2:8" ht="15.75" x14ac:dyDescent="0.25">
      <c r="B13" s="9"/>
    </row>
    <row r="14" spans="2:8" ht="36.75" customHeight="1" x14ac:dyDescent="0.2">
      <c r="C14" s="16" t="s">
        <v>14</v>
      </c>
      <c r="D14" s="16" t="s">
        <v>15</v>
      </c>
      <c r="E14" s="16" t="s">
        <v>16</v>
      </c>
      <c r="F14" s="16" t="s">
        <v>17</v>
      </c>
      <c r="G14" s="16" t="s">
        <v>18</v>
      </c>
      <c r="H14" s="17" t="s">
        <v>38</v>
      </c>
    </row>
    <row r="15" spans="2:8" ht="15" x14ac:dyDescent="0.25">
      <c r="B15" s="40" t="s">
        <v>33</v>
      </c>
      <c r="C15" s="25">
        <v>1</v>
      </c>
      <c r="D15" s="25">
        <v>1</v>
      </c>
      <c r="E15" s="25">
        <v>1</v>
      </c>
      <c r="F15" s="25">
        <v>1</v>
      </c>
      <c r="G15" s="25">
        <v>1</v>
      </c>
      <c r="H15" s="26">
        <f>SUM(C15:G15)</f>
        <v>5</v>
      </c>
    </row>
    <row r="16" spans="2:8" ht="30" x14ac:dyDescent="0.25">
      <c r="B16" s="20" t="s">
        <v>19</v>
      </c>
      <c r="C16" s="26">
        <f t="shared" ref="C16:H16" si="0">SUM(C15:C15)</f>
        <v>1</v>
      </c>
      <c r="D16" s="26">
        <f t="shared" si="0"/>
        <v>1</v>
      </c>
      <c r="E16" s="26">
        <f t="shared" si="0"/>
        <v>1</v>
      </c>
      <c r="F16" s="26">
        <f t="shared" si="0"/>
        <v>1</v>
      </c>
      <c r="G16" s="26">
        <f t="shared" si="0"/>
        <v>1</v>
      </c>
      <c r="H16" s="27">
        <f t="shared" si="0"/>
        <v>5</v>
      </c>
    </row>
    <row r="18" spans="1:7" x14ac:dyDescent="0.2">
      <c r="B18" s="78"/>
      <c r="C18" s="78"/>
      <c r="D18" s="78"/>
      <c r="E18" s="78"/>
      <c r="F18" s="78"/>
      <c r="G18" s="78"/>
    </row>
    <row r="19" spans="1:7" x14ac:dyDescent="0.2">
      <c r="B19" s="78"/>
      <c r="C19" s="78"/>
      <c r="D19" s="78"/>
      <c r="E19" s="78"/>
      <c r="F19" s="78"/>
      <c r="G19" s="78"/>
    </row>
    <row r="20" spans="1:7" x14ac:dyDescent="0.2">
      <c r="A20" s="3" t="s">
        <v>20</v>
      </c>
      <c r="B20" s="78"/>
      <c r="C20" s="78"/>
      <c r="D20" s="78"/>
      <c r="E20" s="78"/>
      <c r="F20" s="78"/>
      <c r="G20" s="78"/>
    </row>
    <row r="21" spans="1:7" x14ac:dyDescent="0.2">
      <c r="B21" s="78"/>
      <c r="C21" s="78"/>
      <c r="D21" s="78"/>
      <c r="E21" s="78"/>
      <c r="F21" s="78"/>
      <c r="G21" s="78"/>
    </row>
    <row r="22" spans="1:7" x14ac:dyDescent="0.2">
      <c r="B22" s="78"/>
      <c r="C22" s="78"/>
      <c r="D22" s="78"/>
      <c r="E22" s="78"/>
      <c r="F22" s="78"/>
      <c r="G22" s="78"/>
    </row>
    <row r="23" spans="1:7" x14ac:dyDescent="0.2">
      <c r="B23" s="78"/>
      <c r="C23" s="78"/>
      <c r="D23" s="78"/>
      <c r="E23" s="78"/>
      <c r="F23" s="78"/>
      <c r="G23" s="78"/>
    </row>
  </sheetData>
  <mergeCells count="6">
    <mergeCell ref="B18:G23"/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9"/>
  <sheetViews>
    <sheetView zoomScaleNormal="100" workbookViewId="0">
      <selection activeCell="B4" sqref="B4:F4"/>
    </sheetView>
  </sheetViews>
  <sheetFormatPr defaultColWidth="9.140625" defaultRowHeight="14.25" x14ac:dyDescent="0.2"/>
  <cols>
    <col min="1" max="1" width="12.85546875" style="3" customWidth="1"/>
    <col min="2" max="2" width="34.7109375" style="3" customWidth="1"/>
    <col min="3" max="5" width="17.85546875" style="3" customWidth="1"/>
    <col min="6" max="6" width="34.85546875" style="3" customWidth="1"/>
    <col min="7" max="7" width="26.7109375" style="3" customWidth="1"/>
    <col min="8" max="8" width="19.7109375" style="3" customWidth="1"/>
    <col min="9" max="9" width="26.42578125" style="3" customWidth="1"/>
    <col min="10" max="16384" width="9.140625" style="3"/>
  </cols>
  <sheetData>
    <row r="2" spans="2:7" ht="30.6" customHeight="1" x14ac:dyDescent="0.2">
      <c r="B2" s="102" t="s">
        <v>46</v>
      </c>
      <c r="C2" s="102"/>
      <c r="D2" s="102"/>
      <c r="E2" s="102"/>
      <c r="F2" s="102"/>
    </row>
    <row r="4" spans="2:7" x14ac:dyDescent="0.2">
      <c r="B4" s="101" t="s">
        <v>42</v>
      </c>
      <c r="C4" s="101"/>
      <c r="D4" s="101"/>
      <c r="E4" s="101"/>
      <c r="F4" s="101"/>
    </row>
    <row r="5" spans="2:7" ht="31.5" customHeight="1" x14ac:dyDescent="0.2">
      <c r="B5" s="41" t="s">
        <v>41</v>
      </c>
      <c r="C5" s="43" t="s">
        <v>50</v>
      </c>
      <c r="D5" s="5"/>
      <c r="E5" s="46" t="s">
        <v>45</v>
      </c>
      <c r="F5" s="43" t="s">
        <v>49</v>
      </c>
    </row>
    <row r="6" spans="2:7" ht="30.6" customHeight="1" x14ac:dyDescent="0.2">
      <c r="B6" s="103" t="s">
        <v>11</v>
      </c>
      <c r="C6" s="104" t="s">
        <v>4</v>
      </c>
      <c r="D6" s="104" t="s">
        <v>5</v>
      </c>
      <c r="E6" s="104" t="s">
        <v>21</v>
      </c>
      <c r="F6" s="19" t="s">
        <v>48</v>
      </c>
    </row>
    <row r="7" spans="2:7" s="15" customFormat="1" x14ac:dyDescent="0.2">
      <c r="B7" s="103"/>
      <c r="C7" s="104"/>
      <c r="D7" s="104"/>
      <c r="E7" s="104"/>
      <c r="F7" s="45" t="str">
        <f>IF(F5="Mezzogiorno","1,00","0,00")</f>
        <v>1,00</v>
      </c>
    </row>
    <row r="8" spans="2:7" ht="27.95" customHeight="1" x14ac:dyDescent="0.25">
      <c r="B8" s="61" t="s">
        <v>51</v>
      </c>
      <c r="C8" s="28">
        <v>10000</v>
      </c>
      <c r="D8" s="28">
        <v>8000</v>
      </c>
      <c r="E8" s="50">
        <f>C8+D8</f>
        <v>18000</v>
      </c>
      <c r="F8" s="24" t="str">
        <f>IF(E8&lt;=E12*0.3, "OK","superato il limite del 30%")</f>
        <v>OK</v>
      </c>
    </row>
    <row r="9" spans="2:7" ht="15" x14ac:dyDescent="0.25">
      <c r="B9" s="8" t="s">
        <v>52</v>
      </c>
      <c r="C9" s="28">
        <v>18000</v>
      </c>
      <c r="D9" s="28">
        <v>18000</v>
      </c>
      <c r="E9" s="50">
        <f t="shared" ref="E9:E12" si="0">C9+D9</f>
        <v>36000</v>
      </c>
      <c r="F9" s="63"/>
    </row>
    <row r="10" spans="2:7" ht="15" x14ac:dyDescent="0.25">
      <c r="B10" s="7" t="s">
        <v>56</v>
      </c>
      <c r="C10" s="62">
        <f>C8*0.2</f>
        <v>2000</v>
      </c>
      <c r="D10" s="62">
        <f>D8*0.2</f>
        <v>1600</v>
      </c>
      <c r="E10" s="50">
        <f t="shared" si="0"/>
        <v>3600</v>
      </c>
      <c r="F10" s="63"/>
      <c r="G10" s="53"/>
    </row>
    <row r="11" spans="2:7" ht="15" x14ac:dyDescent="0.25">
      <c r="B11" s="7" t="s">
        <v>55</v>
      </c>
      <c r="C11" s="28">
        <v>1000</v>
      </c>
      <c r="D11" s="28">
        <v>2000</v>
      </c>
      <c r="E11" s="50">
        <f t="shared" si="0"/>
        <v>3000</v>
      </c>
      <c r="F11" s="24" t="str">
        <f>IF(E11&lt;=(E8+E9)*0.2, "OK","superato il limite del 20%")</f>
        <v>OK</v>
      </c>
      <c r="G11" s="53"/>
    </row>
    <row r="12" spans="2:7" ht="15" x14ac:dyDescent="0.25">
      <c r="B12" s="35" t="s">
        <v>31</v>
      </c>
      <c r="C12" s="36">
        <f>SUM(C8:C11)</f>
        <v>31000</v>
      </c>
      <c r="D12" s="36">
        <f>SUM(D8:D11)</f>
        <v>29600</v>
      </c>
      <c r="E12" s="51">
        <f t="shared" si="0"/>
        <v>60600</v>
      </c>
      <c r="F12" s="52"/>
    </row>
    <row r="13" spans="2:7" ht="28.5" x14ac:dyDescent="0.2">
      <c r="B13" s="21" t="s">
        <v>43</v>
      </c>
      <c r="C13" s="33" t="str">
        <f>IF(C5="Università","1,00","0,00")</f>
        <v>0,00</v>
      </c>
      <c r="D13" s="48" t="str">
        <f>IF(C5="Università","1,00","0,00")</f>
        <v>0,00</v>
      </c>
      <c r="E13" s="98"/>
    </row>
    <row r="14" spans="2:7" x14ac:dyDescent="0.2">
      <c r="B14" s="21" t="s">
        <v>44</v>
      </c>
      <c r="C14" s="33" t="str">
        <f>IF(C5="EPR","1,00","0,00")</f>
        <v>0,00</v>
      </c>
      <c r="D14" s="48" t="str">
        <f>IF(C5="EPR","1,00","0,00")</f>
        <v>0,00</v>
      </c>
      <c r="E14" s="99"/>
    </row>
    <row r="15" spans="2:7" ht="28.5" x14ac:dyDescent="0.2">
      <c r="B15" s="21" t="s">
        <v>35</v>
      </c>
      <c r="C15" s="33" t="str">
        <f>IF(C5="Micro o Piccola Impresa","0,70","0,00")</f>
        <v>0,70</v>
      </c>
      <c r="D15" s="48" t="str">
        <f>IF(C5="Micro o Piccola Impresa","0,45","0,00")</f>
        <v>0,45</v>
      </c>
      <c r="E15" s="99"/>
    </row>
    <row r="16" spans="2:7" ht="28.5" x14ac:dyDescent="0.2">
      <c r="B16" s="32" t="s">
        <v>36</v>
      </c>
      <c r="C16" s="34" t="str">
        <f>IF(C5="Media Impresa","0,60","0,00")</f>
        <v>0,00</v>
      </c>
      <c r="D16" s="49" t="str">
        <f>IF(C5="Media Impresa","0,35","0,00")</f>
        <v>0,00</v>
      </c>
      <c r="E16" s="100"/>
    </row>
    <row r="17" spans="2:6" ht="15" x14ac:dyDescent="0.25">
      <c r="B17" s="38" t="s">
        <v>37</v>
      </c>
      <c r="C17" s="37">
        <f>C12*(C13+C14+C15+C16)</f>
        <v>21700</v>
      </c>
      <c r="D17" s="37">
        <f>D12*(D13+D14+D15+D16)</f>
        <v>13320</v>
      </c>
      <c r="E17" s="54">
        <f>C17+D17</f>
        <v>35020</v>
      </c>
      <c r="F17" s="47"/>
    </row>
    <row r="18" spans="2:6" ht="15" x14ac:dyDescent="0.25">
      <c r="B18" s="58" t="s">
        <v>47</v>
      </c>
      <c r="E18" s="59">
        <f>F7*E17</f>
        <v>35020</v>
      </c>
      <c r="F18" s="24" t="str">
        <f>IF(E18&gt;=E17*0.55, "OK","inferiore al limite del 55%")</f>
        <v>OK</v>
      </c>
    </row>
    <row r="19" spans="2:6" x14ac:dyDescent="0.2">
      <c r="C19" s="44"/>
      <c r="D19" s="44"/>
    </row>
  </sheetData>
  <mergeCells count="7">
    <mergeCell ref="E13:E16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 xr:uid="{00000000-0002-0000-0300-000000000000}">
      <formula1>"Università, EPR, Micro o Piccola Impresa, Media Impresa,"</formula1>
    </dataValidation>
    <dataValidation type="list" allowBlank="1" showInputMessage="1" showErrorMessage="1" sqref="G16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J23" sqref="J23"/>
    </sheetView>
  </sheetViews>
  <sheetFormatPr defaultColWidth="11.42578125" defaultRowHeight="15" x14ac:dyDescent="0.25"/>
  <cols>
    <col min="1" max="1" width="19.42578125" bestFit="1" customWidth="1"/>
  </cols>
  <sheetData>
    <row r="1" spans="1:1" x14ac:dyDescent="0.25">
      <c r="A1" s="1" t="s">
        <v>22</v>
      </c>
    </row>
    <row r="2" spans="1:1" x14ac:dyDescent="0.25">
      <c r="A2" t="s">
        <v>23</v>
      </c>
    </row>
    <row r="3" spans="1:1" x14ac:dyDescent="0.25">
      <c r="A3" t="s">
        <v>24</v>
      </c>
    </row>
    <row r="4" spans="1:1" x14ac:dyDescent="0.25">
      <c r="A4" t="s"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DD</cp:lastModifiedBy>
  <cp:revision/>
  <dcterms:created xsi:type="dcterms:W3CDTF">2023-05-23T14:28:21Z</dcterms:created>
  <dcterms:modified xsi:type="dcterms:W3CDTF">2024-06-28T07:20:19Z</dcterms:modified>
  <cp:category/>
  <cp:contentStatus/>
</cp:coreProperties>
</file>